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ate1904="1"/>
  <mc:AlternateContent xmlns:mc="http://schemas.openxmlformats.org/markup-compatibility/2006">
    <mc:Choice Requires="x15">
      <x15ac:absPath xmlns:x15ac="http://schemas.microsoft.com/office/spreadsheetml/2010/11/ac" url="/Users/erikemeryhanberg/Documents/Publishing/"/>
    </mc:Choice>
  </mc:AlternateContent>
  <xr:revisionPtr revIDLastSave="0" documentId="13_ncr:1_{1A6B8D06-A4DB-A841-A370-0955ABD5BF6C}" xr6:coauthVersionLast="45" xr6:coauthVersionMax="45" xr10:uidLastSave="{00000000-0000-0000-0000-000000000000}"/>
  <bookViews>
    <workbookView xWindow="820" yWindow="460" windowWidth="27980" windowHeight="16400" tabRatio="500" xr2:uid="{00000000-000D-0000-FFFF-FFFF00000000}"/>
  </bookViews>
  <sheets>
    <sheet name="Short Term Cash Flow Blank" sheetId="5" r:id="rId1"/>
    <sheet name="Pre-filled Cash Flow" sheetId="10" r:id="rId2"/>
    <sheet name="Annual Budget" sheetId="1" r:id="rId3"/>
    <sheet name="Staff Worksheet" sheetId="2" r:id="rId4"/>
    <sheet name="Assumptions" sheetId="3" r:id="rId5"/>
    <sheet name="Short Term Cash Flow Example" sheetId="4" r:id="rId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38" i="10" l="1"/>
  <c r="E38" i="10"/>
  <c r="D38" i="10"/>
  <c r="C38" i="10"/>
  <c r="B38" i="10"/>
  <c r="F15" i="10"/>
  <c r="E15" i="10"/>
  <c r="D15" i="10"/>
  <c r="C15" i="10"/>
  <c r="B15" i="10"/>
  <c r="B40" i="10" l="1"/>
  <c r="C2" i="10" s="1"/>
  <c r="C40" i="10" s="1"/>
  <c r="D2" i="10" s="1"/>
  <c r="D40" i="10" s="1"/>
  <c r="E2" i="10" s="1"/>
  <c r="E40" i="10" s="1"/>
  <c r="F2" i="10" s="1"/>
  <c r="F40" i="10" s="1"/>
  <c r="B14" i="4"/>
  <c r="F37" i="5" l="1"/>
  <c r="F14" i="5"/>
  <c r="E14" i="5"/>
  <c r="D14" i="5"/>
  <c r="C14" i="5"/>
  <c r="E37" i="5"/>
  <c r="D37" i="5"/>
  <c r="C37" i="5"/>
  <c r="B37" i="5" l="1"/>
  <c r="B14" i="5"/>
  <c r="F14" i="4"/>
  <c r="E14" i="4"/>
  <c r="D14" i="4"/>
  <c r="C14" i="4"/>
  <c r="F37" i="4"/>
  <c r="C37" i="4"/>
  <c r="B37" i="4"/>
  <c r="E37" i="4"/>
  <c r="D37" i="4"/>
  <c r="B39" i="4" l="1"/>
  <c r="C2" i="4" s="1"/>
  <c r="C39" i="4" s="1"/>
  <c r="D2" i="4" s="1"/>
  <c r="D39" i="4" s="1"/>
  <c r="E2" i="4" s="1"/>
  <c r="E39" i="4" s="1"/>
  <c r="F2" i="4" s="1"/>
  <c r="F39" i="4" s="1"/>
  <c r="B39" i="5"/>
  <c r="C2" i="5" s="1"/>
  <c r="C39" i="5" s="1"/>
  <c r="D2" i="5" s="1"/>
  <c r="D39" i="5" s="1"/>
  <c r="E2" i="5" s="1"/>
  <c r="E39" i="5" s="1"/>
  <c r="F2" i="5" s="1"/>
  <c r="F39" i="5" s="1"/>
  <c r="B12" i="1" l="1"/>
  <c r="N31" i="1" l="1"/>
  <c r="N33" i="1"/>
  <c r="N3" i="1"/>
  <c r="F12" i="1"/>
  <c r="G12" i="1"/>
  <c r="H12" i="1"/>
  <c r="I12" i="1"/>
  <c r="J12" i="1"/>
  <c r="C36" i="1"/>
  <c r="G36" i="1"/>
  <c r="N25" i="1"/>
  <c r="N35" i="1"/>
  <c r="N27" i="1"/>
  <c r="N28" i="1"/>
  <c r="N29" i="1"/>
  <c r="N30" i="1"/>
  <c r="N32" i="1"/>
  <c r="N34" i="1"/>
  <c r="C18" i="1"/>
  <c r="D18" i="1"/>
  <c r="D36" i="1" s="1"/>
  <c r="E18" i="1"/>
  <c r="E36" i="1" s="1"/>
  <c r="F18" i="1"/>
  <c r="F36" i="1" s="1"/>
  <c r="F38" i="1" s="1"/>
  <c r="G18" i="1"/>
  <c r="H18" i="1"/>
  <c r="H36" i="1" s="1"/>
  <c r="H38" i="1" s="1"/>
  <c r="I18" i="1"/>
  <c r="I36" i="1" s="1"/>
  <c r="I38" i="1" s="1"/>
  <c r="J18" i="1"/>
  <c r="J36" i="1" s="1"/>
  <c r="K18" i="1"/>
  <c r="K36" i="1" s="1"/>
  <c r="K38" i="1" s="1"/>
  <c r="L18" i="1"/>
  <c r="L36" i="1" s="1"/>
  <c r="L38" i="1" s="1"/>
  <c r="M18" i="1"/>
  <c r="M36" i="1" s="1"/>
  <c r="B18" i="1"/>
  <c r="N23" i="1"/>
  <c r="N20" i="1"/>
  <c r="N17" i="1"/>
  <c r="N2" i="2"/>
  <c r="B18" i="2"/>
  <c r="N4" i="2"/>
  <c r="N5" i="2"/>
  <c r="M18" i="2"/>
  <c r="L18" i="2"/>
  <c r="K18" i="2"/>
  <c r="J18" i="2"/>
  <c r="I18" i="2"/>
  <c r="H18" i="2"/>
  <c r="G18" i="2"/>
  <c r="F18" i="2"/>
  <c r="E18" i="2"/>
  <c r="D18" i="2"/>
  <c r="C18" i="2"/>
  <c r="N17" i="2"/>
  <c r="N16" i="2"/>
  <c r="N15" i="2"/>
  <c r="N14" i="2"/>
  <c r="N13" i="2"/>
  <c r="N12" i="2"/>
  <c r="N11" i="2"/>
  <c r="N10" i="2"/>
  <c r="N9" i="2"/>
  <c r="N8" i="2"/>
  <c r="N7" i="2"/>
  <c r="N6" i="2"/>
  <c r="N3" i="2"/>
  <c r="N8" i="1"/>
  <c r="C12" i="1"/>
  <c r="D12" i="1"/>
  <c r="D38" i="1" s="1"/>
  <c r="E12" i="1"/>
  <c r="K12" i="1"/>
  <c r="L12" i="1"/>
  <c r="M12" i="1"/>
  <c r="M38" i="1" s="1"/>
  <c r="N26" i="1"/>
  <c r="N19" i="1"/>
  <c r="N16" i="1"/>
  <c r="N21" i="1"/>
  <c r="G38" i="1"/>
  <c r="C38" i="1"/>
  <c r="N11" i="1"/>
  <c r="N10" i="1"/>
  <c r="N9" i="1"/>
  <c r="N7" i="1"/>
  <c r="N6" i="1"/>
  <c r="N5" i="1"/>
  <c r="N4" i="1"/>
  <c r="N18" i="2" l="1"/>
  <c r="J38" i="1"/>
  <c r="N12" i="1"/>
  <c r="N38" i="1" s="1"/>
  <c r="N18" i="1"/>
  <c r="E38" i="1"/>
  <c r="N36" i="1"/>
  <c r="B36" i="1"/>
  <c r="B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3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Foundation gift (budgeted at half of ask)</t>
        </r>
      </text>
    </comment>
    <comment ref="F3" authorId="0" shapeId="0" xr:uid="{00000000-0006-0000-0000-000002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Foundation gift</t>
        </r>
      </text>
    </comment>
    <comment ref="G3" authorId="0" shapeId="0" xr:uid="{00000000-0006-0000-0000-000003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$5,000 from foundation
</t>
        </r>
        <r>
          <rPr>
            <sz val="10"/>
            <color rgb="FF000000"/>
            <rFont val="Calibri"/>
            <family val="2"/>
          </rPr>
          <t>$10,000 from foundation</t>
        </r>
      </text>
    </comment>
    <comment ref="H3" authorId="0" shapeId="0" xr:uid="{00000000-0006-0000-0000-000004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Foundation</t>
        </r>
      </text>
    </comment>
    <comment ref="M3" authorId="0" shapeId="0" xr:uid="{00000000-0006-0000-0000-000005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Foundation</t>
        </r>
      </text>
    </comment>
    <comment ref="G5" authorId="0" shapeId="0" xr:uid="{00000000-0006-0000-0000-000006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employee gift collections</t>
        </r>
      </text>
    </comment>
    <comment ref="L6" authorId="0" shapeId="0" xr:uid="{00000000-0006-0000-0000-000007000000}">
      <text>
        <r>
          <rPr>
            <b/>
            <sz val="10"/>
            <color rgb="FF000000"/>
            <rFont val="Calibri"/>
            <family val="2"/>
          </rPr>
          <t xml:space="preserve">Microsoft Office User:
</t>
        </r>
        <r>
          <rPr>
            <sz val="10"/>
            <color rgb="FF000000"/>
            <rFont val="Calibri"/>
            <family val="2"/>
          </rPr>
          <t>Fundraiser</t>
        </r>
      </text>
    </comment>
    <comment ref="B7" authorId="0" shapeId="0" xr:uid="{00000000-0006-0000-0000-000008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Remaining from a late December appeal</t>
        </r>
      </text>
    </comment>
    <comment ref="G7" authorId="0" shapeId="0" xr:uid="{00000000-0006-0000-0000-000009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Spring Appeal</t>
        </r>
      </text>
    </comment>
    <comment ref="K7" authorId="0" shapeId="0" xr:uid="{00000000-0006-0000-0000-00000A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fall appeal</t>
        </r>
      </text>
    </comment>
    <comment ref="I8" authorId="0" shapeId="0" xr:uid="{00000000-0006-0000-0000-00000B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Raffle</t>
        </r>
      </text>
    </comment>
    <comment ref="L9" authorId="0" shapeId="0" xr:uid="{00000000-0006-0000-0000-00000D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Major donor</t>
        </r>
      </text>
    </comment>
    <comment ref="M9" authorId="0" shapeId="0" xr:uid="{00000000-0006-0000-0000-00000E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major donor</t>
        </r>
      </text>
    </comment>
  </commentList>
</comments>
</file>

<file path=xl/sharedStrings.xml><?xml version="1.0" encoding="utf-8"?>
<sst xmlns="http://schemas.openxmlformats.org/spreadsheetml/2006/main" count="204" uniqueCount="70">
  <si>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</si>
  <si>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</si>
  <si>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</si>
  <si>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</si>
  <si>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</si>
  <si>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</si>
  <si>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</si>
  <si>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</si>
  <si>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</si>
  <si>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</si>
  <si>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</si>
  <si>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</si>
  <si>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</t>
  </si>
  <si>
    <t>Income</t>
  </si>
  <si>
    <t>Grants</t>
  </si>
  <si>
    <t>Interest</t>
  </si>
  <si>
    <t>Expenses</t>
  </si>
  <si>
    <t>Payroll Taxes</t>
  </si>
  <si>
    <t>Payroll Processing</t>
  </si>
  <si>
    <t>Net</t>
  </si>
  <si>
    <t>Fundraising Events</t>
  </si>
  <si>
    <t>Fundraising Mailing</t>
  </si>
  <si>
    <t>Major Gifts</t>
  </si>
  <si>
    <t>Fundraising Costs</t>
  </si>
  <si>
    <t>Other Earned Revenue</t>
  </si>
  <si>
    <t>Staff Worksheet</t>
  </si>
  <si>
    <t>Executive Director</t>
  </si>
  <si>
    <t>Program Director</t>
  </si>
  <si>
    <t>Office Manager</t>
  </si>
  <si>
    <t>Program Assistant</t>
  </si>
  <si>
    <t>Contract Event Planner</t>
  </si>
  <si>
    <t>Case Manager</t>
  </si>
  <si>
    <t>Rent, Parking, Utilities</t>
  </si>
  <si>
    <t>Office Expense</t>
  </si>
  <si>
    <t>Contract Grantwriting/Marketing</t>
  </si>
  <si>
    <t>Program Expense</t>
  </si>
  <si>
    <t>Misc Expense</t>
  </si>
  <si>
    <t>Medical Insurance</t>
  </si>
  <si>
    <t>Equipment Rental and Maintenance</t>
  </si>
  <si>
    <t>Facilities Maintenance</t>
  </si>
  <si>
    <t>Travel</t>
  </si>
  <si>
    <t>Professional Development</t>
  </si>
  <si>
    <t>List of Assumptions</t>
  </si>
  <si>
    <t>Notes</t>
  </si>
  <si>
    <t>Other foundations we are close to will give again at their same levels</t>
  </si>
  <si>
    <t>Major donors will give again</t>
  </si>
  <si>
    <t>STAFF</t>
  </si>
  <si>
    <t>PROGRAM COSTS</t>
  </si>
  <si>
    <t>FUNDRAISING/ADMIN COSTS</t>
  </si>
  <si>
    <t>Computers</t>
  </si>
  <si>
    <t>Depreciation</t>
  </si>
  <si>
    <t>Telephone System</t>
  </si>
  <si>
    <t>Key Staff</t>
  </si>
  <si>
    <t>New Staff</t>
  </si>
  <si>
    <t>New employee goes full time September 1</t>
  </si>
  <si>
    <t>Staff member paid $13.5/hour for 25 hours per week</t>
  </si>
  <si>
    <t>Another staff member paid $18/hour for 25 hours per week</t>
  </si>
  <si>
    <t>New employee gets full health coverage for himself, but not dependents, starting September 1</t>
  </si>
  <si>
    <t>Big Foundation will give again but we are budgeting conservatively</t>
  </si>
  <si>
    <t>State will continue its contract at (at least) the same level starting January 1</t>
  </si>
  <si>
    <t>Nonprofit Cash Flow</t>
  </si>
  <si>
    <t>Starting Balance</t>
  </si>
  <si>
    <t>Total Income</t>
  </si>
  <si>
    <t>Total Expenses</t>
  </si>
  <si>
    <t>Remaining</t>
  </si>
  <si>
    <t>Business Support</t>
  </si>
  <si>
    <t>State Contract</t>
  </si>
  <si>
    <t>Raffle</t>
  </si>
  <si>
    <t>Annual Budget</t>
  </si>
  <si>
    <t>SBA Forgivable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</si>
</sst>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8" fontId="0" fillId="0" borderId="0" xfId="0" applyNumberFormat="1"/>
    <xf numFmtId="8" fontId="1" fillId="0" borderId="0" xfId="0" applyNumberFormat="1" applyFont="1"/>
    <xf numFmtId="8" fontId="0" fillId="0" borderId="1" xfId="0" applyNumberFormat="1" applyBorder="1"/>
    <xf numFmtId="8" fontId="1" fillId="0" borderId="1" xfId="0" applyNumberFormat="1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 applyBorder="1"/>
    <xf numFmtId="0" fontId="0" fillId="0" borderId="0" xfId="0" applyBorder="1"/>
    <xf numFmtId="8" fontId="0" fillId="0" borderId="0" xfId="0" applyNumberFormat="1" applyBorder="1"/>
    <xf numFmtId="0" fontId="4" fillId="0" borderId="0" xfId="0" applyFont="1"/>
    <xf numFmtId="44" fontId="4" fillId="0" borderId="0" xfId="1" applyFont="1"/>
    <xf numFmtId="44" fontId="4" fillId="2" borderId="0" xfId="1" applyFont="1" applyFill="1"/>
    <xf numFmtId="44" fontId="7" fillId="0" borderId="0" xfId="1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0" xfId="0" applyFont="1" applyBorder="1"/>
    <xf numFmtId="0" fontId="7" fillId="0" borderId="0" xfId="0" applyFont="1" applyFill="1" applyBorder="1"/>
    <xf numFmtId="44" fontId="7" fillId="2" borderId="0" xfId="1" applyFont="1" applyFill="1"/>
    <xf numFmtId="44" fontId="7" fillId="0" borderId="1" xfId="1" applyFont="1" applyBorder="1"/>
    <xf numFmtId="44" fontId="7" fillId="0" borderId="0" xfId="1" applyFont="1" applyBorder="1"/>
    <xf numFmtId="8" fontId="7" fillId="0" borderId="0" xfId="1" applyNumberFormat="1" applyFont="1"/>
    <xf numFmtId="8" fontId="7" fillId="0" borderId="1" xfId="1" applyNumberFormat="1" applyFont="1" applyBorder="1"/>
    <xf numFmtId="8" fontId="4" fillId="0" borderId="0" xfId="1" applyNumberFormat="1" applyFont="1"/>
    <xf numFmtId="0" fontId="7" fillId="0" borderId="0" xfId="1" applyNumberFormat="1" applyFont="1"/>
    <xf numFmtId="44" fontId="8" fillId="0" borderId="0" xfId="1" applyFont="1"/>
    <xf numFmtId="44" fontId="8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26D1-C876-B148-8D7E-26D85E2F464E}">
  <dimension ref="A1:F39"/>
  <sheetViews>
    <sheetView tabSelected="1" zoomScale="125" workbookViewId="0">
      <selection activeCell="B3" sqref="B3"/>
    </sheetView>
  </sheetViews>
  <sheetFormatPr baseColWidth="10" defaultRowHeight="24" customHeight="1" x14ac:dyDescent="0.2"/>
  <cols>
    <col min="1" max="1" width="39.6640625" style="17" customWidth="1"/>
    <col min="2" max="2" width="22" style="16" customWidth="1"/>
    <col min="3" max="6" width="19.33203125" style="16" customWidth="1"/>
    <col min="7" max="16384" width="10.83203125" style="17"/>
  </cols>
  <sheetData>
    <row r="1" spans="1:6" ht="24" customHeight="1" x14ac:dyDescent="0.2">
      <c r="A1" s="13" t="s">
        <v>60</v>
      </c>
      <c r="D1" s="14"/>
      <c r="E1" s="14"/>
      <c r="F1" s="14"/>
    </row>
    <row r="2" spans="1:6" ht="24" customHeight="1" x14ac:dyDescent="0.2">
      <c r="A2" s="18" t="s">
        <v>61</v>
      </c>
      <c r="B2" s="15">
        <v>0</v>
      </c>
      <c r="C2" s="14">
        <f>B39</f>
        <v>0</v>
      </c>
      <c r="D2" s="14">
        <f>C39</f>
        <v>0</v>
      </c>
      <c r="E2" s="14">
        <f>D39</f>
        <v>0</v>
      </c>
      <c r="F2" s="14">
        <f>E39</f>
        <v>0</v>
      </c>
    </row>
    <row r="3" spans="1:6" ht="24" customHeight="1" x14ac:dyDescent="0.2"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</row>
    <row r="4" spans="1:6" ht="24" customHeight="1" x14ac:dyDescent="0.2">
      <c r="A4" s="13" t="s">
        <v>13</v>
      </c>
    </row>
    <row r="5" spans="1:6" ht="24" customHeight="1" x14ac:dyDescent="0.2">
      <c r="A5" s="17" t="s">
        <v>14</v>
      </c>
    </row>
    <row r="6" spans="1:6" ht="24" customHeight="1" x14ac:dyDescent="0.2">
      <c r="A6" s="17" t="s">
        <v>66</v>
      </c>
    </row>
    <row r="7" spans="1:6" ht="24" customHeight="1" x14ac:dyDescent="0.2">
      <c r="A7" s="17" t="s">
        <v>65</v>
      </c>
    </row>
    <row r="8" spans="1:6" ht="24" customHeight="1" x14ac:dyDescent="0.2">
      <c r="A8" s="17" t="s">
        <v>20</v>
      </c>
    </row>
    <row r="9" spans="1:6" ht="24" customHeight="1" x14ac:dyDescent="0.2">
      <c r="A9" s="17" t="s">
        <v>21</v>
      </c>
    </row>
    <row r="10" spans="1:6" ht="24" customHeight="1" x14ac:dyDescent="0.2">
      <c r="A10" s="17" t="s">
        <v>67</v>
      </c>
    </row>
    <row r="11" spans="1:6" ht="24" customHeight="1" x14ac:dyDescent="0.2">
      <c r="A11" s="17" t="s">
        <v>22</v>
      </c>
    </row>
    <row r="12" spans="1:6" ht="24" customHeight="1" x14ac:dyDescent="0.2">
      <c r="A12" s="17" t="s">
        <v>24</v>
      </c>
    </row>
    <row r="13" spans="1:6" ht="24" customHeight="1" x14ac:dyDescent="0.2">
      <c r="A13" s="19" t="s">
        <v>15</v>
      </c>
      <c r="B13" s="23"/>
      <c r="C13" s="23"/>
      <c r="D13" s="23"/>
      <c r="E13" s="23"/>
      <c r="F13" s="23"/>
    </row>
    <row r="14" spans="1:6" ht="24" customHeight="1" x14ac:dyDescent="0.2">
      <c r="A14" s="13" t="s">
        <v>62</v>
      </c>
      <c r="B14" s="14">
        <f>SUM(B5:B13)</f>
        <v>0</v>
      </c>
      <c r="C14" s="14">
        <f>SUM(C5:C13)</f>
        <v>0</v>
      </c>
      <c r="D14" s="14">
        <f>SUM(D5:D13)</f>
        <v>0</v>
      </c>
      <c r="E14" s="14">
        <f>SUM(E5:E13)</f>
        <v>0</v>
      </c>
      <c r="F14" s="14">
        <f>SUM(F5:F13)</f>
        <v>0</v>
      </c>
    </row>
    <row r="16" spans="1:6" ht="24" customHeight="1" x14ac:dyDescent="0.2">
      <c r="A16" s="13" t="s">
        <v>16</v>
      </c>
    </row>
    <row r="17" spans="1:6" ht="24" customHeight="1" x14ac:dyDescent="0.2">
      <c r="A17" s="20" t="s">
        <v>46</v>
      </c>
      <c r="B17" s="24"/>
      <c r="C17" s="24"/>
      <c r="D17" s="24"/>
      <c r="E17" s="24"/>
      <c r="F17" s="24"/>
    </row>
    <row r="18" spans="1:6" ht="24" customHeight="1" x14ac:dyDescent="0.2">
      <c r="A18" s="17" t="s">
        <v>52</v>
      </c>
    </row>
    <row r="19" spans="1:6" ht="24" customHeight="1" x14ac:dyDescent="0.2">
      <c r="A19" s="17" t="s">
        <v>53</v>
      </c>
    </row>
    <row r="20" spans="1:6" ht="24" customHeight="1" x14ac:dyDescent="0.2">
      <c r="A20" s="17" t="s">
        <v>17</v>
      </c>
    </row>
    <row r="21" spans="1:6" ht="24" customHeight="1" x14ac:dyDescent="0.2">
      <c r="A21" s="17" t="s">
        <v>37</v>
      </c>
    </row>
    <row r="22" spans="1:6" ht="24" customHeight="1" x14ac:dyDescent="0.2">
      <c r="A22" s="17" t="s">
        <v>34</v>
      </c>
    </row>
    <row r="23" spans="1:6" ht="24" customHeight="1" x14ac:dyDescent="0.2">
      <c r="A23" s="17" t="s">
        <v>18</v>
      </c>
    </row>
    <row r="24" spans="1:6" ht="24" customHeight="1" x14ac:dyDescent="0.2">
      <c r="A24" s="18" t="s">
        <v>47</v>
      </c>
    </row>
    <row r="25" spans="1:6" ht="24" customHeight="1" x14ac:dyDescent="0.2">
      <c r="A25" s="21" t="s">
        <v>35</v>
      </c>
    </row>
    <row r="26" spans="1:6" ht="24" customHeight="1" x14ac:dyDescent="0.2">
      <c r="A26" s="18" t="s">
        <v>48</v>
      </c>
    </row>
    <row r="27" spans="1:6" ht="24" customHeight="1" x14ac:dyDescent="0.2">
      <c r="A27" s="17" t="s">
        <v>23</v>
      </c>
    </row>
    <row r="28" spans="1:6" ht="24" customHeight="1" x14ac:dyDescent="0.2">
      <c r="A28" s="17" t="s">
        <v>33</v>
      </c>
    </row>
    <row r="29" spans="1:6" ht="24" customHeight="1" x14ac:dyDescent="0.2">
      <c r="A29" s="17" t="s">
        <v>36</v>
      </c>
    </row>
    <row r="30" spans="1:6" ht="24" customHeight="1" x14ac:dyDescent="0.2">
      <c r="A30" s="17" t="s">
        <v>32</v>
      </c>
    </row>
    <row r="31" spans="1:6" ht="24" customHeight="1" x14ac:dyDescent="0.2">
      <c r="A31" s="17" t="s">
        <v>38</v>
      </c>
    </row>
    <row r="32" spans="1:6" ht="24" customHeight="1" x14ac:dyDescent="0.2">
      <c r="A32" s="17" t="s">
        <v>39</v>
      </c>
    </row>
    <row r="33" spans="1:6" ht="24" customHeight="1" x14ac:dyDescent="0.2">
      <c r="A33" s="17" t="s">
        <v>51</v>
      </c>
    </row>
    <row r="34" spans="1:6" ht="24" customHeight="1" x14ac:dyDescent="0.2">
      <c r="A34" s="17" t="s">
        <v>40</v>
      </c>
    </row>
    <row r="35" spans="1:6" ht="24" customHeight="1" x14ac:dyDescent="0.2">
      <c r="A35" s="17" t="s">
        <v>41</v>
      </c>
    </row>
    <row r="36" spans="1:6" ht="24" customHeight="1" x14ac:dyDescent="0.2">
      <c r="A36" s="19" t="s">
        <v>49</v>
      </c>
      <c r="B36" s="23"/>
      <c r="C36" s="23"/>
      <c r="D36" s="23"/>
      <c r="E36" s="23"/>
      <c r="F36" s="23"/>
    </row>
    <row r="37" spans="1:6" ht="24" customHeight="1" x14ac:dyDescent="0.2">
      <c r="A37" s="14" t="s">
        <v>63</v>
      </c>
      <c r="B37" s="14">
        <f>SUM(B17:B36)</f>
        <v>0</v>
      </c>
      <c r="C37" s="14">
        <f>SUM(C17:C36)</f>
        <v>0</v>
      </c>
      <c r="D37" s="14">
        <f>SUM(D17:D36)</f>
        <v>0</v>
      </c>
      <c r="E37" s="14">
        <f>SUM(E17:E36)</f>
        <v>0</v>
      </c>
      <c r="F37" s="14">
        <f>SUM(F17:F36)</f>
        <v>0</v>
      </c>
    </row>
    <row r="39" spans="1:6" s="18" customFormat="1" ht="24" customHeight="1" x14ac:dyDescent="0.2">
      <c r="A39" s="14" t="s">
        <v>64</v>
      </c>
      <c r="B39" s="29">
        <f>B2+B14-B37</f>
        <v>0</v>
      </c>
      <c r="C39" s="29">
        <f>C2+C14-C37</f>
        <v>0</v>
      </c>
      <c r="D39" s="29">
        <f>D2+D14-D37</f>
        <v>0</v>
      </c>
      <c r="E39" s="29">
        <f>E2+E14-E37</f>
        <v>0</v>
      </c>
      <c r="F39" s="30">
        <f>F2+F14-F37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0E2E-839B-9840-97EE-9D00ABE7F07C}">
  <dimension ref="A1:F40"/>
  <sheetViews>
    <sheetView zoomScale="126" workbookViewId="0">
      <selection activeCell="C12" sqref="C12"/>
    </sheetView>
  </sheetViews>
  <sheetFormatPr baseColWidth="10" defaultRowHeight="24" customHeight="1" x14ac:dyDescent="0.2"/>
  <cols>
    <col min="1" max="1" width="39.6640625" style="17" customWidth="1"/>
    <col min="2" max="2" width="22" style="16" customWidth="1"/>
    <col min="3" max="6" width="19.33203125" style="16" customWidth="1"/>
    <col min="7" max="16384" width="10.83203125" style="17"/>
  </cols>
  <sheetData>
    <row r="1" spans="1:6" ht="24" customHeight="1" x14ac:dyDescent="0.2">
      <c r="A1" s="13" t="s">
        <v>60</v>
      </c>
      <c r="D1" s="14"/>
      <c r="E1" s="14"/>
      <c r="F1" s="14"/>
    </row>
    <row r="2" spans="1:6" ht="24" customHeight="1" x14ac:dyDescent="0.2">
      <c r="A2" s="18" t="s">
        <v>61</v>
      </c>
      <c r="B2" s="15">
        <v>18000</v>
      </c>
      <c r="C2" s="14">
        <f>B40</f>
        <v>22277.25</v>
      </c>
      <c r="D2" s="14">
        <f>C40</f>
        <v>3354.5</v>
      </c>
      <c r="E2" s="14">
        <f>D40</f>
        <v>-9068.25</v>
      </c>
      <c r="F2" s="14">
        <f>E40</f>
        <v>-7380.4400000000023</v>
      </c>
    </row>
    <row r="3" spans="1:6" ht="24" customHeight="1" x14ac:dyDescent="0.2"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</row>
    <row r="4" spans="1:6" ht="24" customHeight="1" x14ac:dyDescent="0.2">
      <c r="A4" s="13" t="s">
        <v>13</v>
      </c>
    </row>
    <row r="5" spans="1:6" ht="24" customHeight="1" x14ac:dyDescent="0.2">
      <c r="A5" s="17" t="s">
        <v>14</v>
      </c>
      <c r="B5" s="25">
        <v>25000</v>
      </c>
      <c r="C5" s="25"/>
      <c r="D5" s="25"/>
      <c r="E5" s="25">
        <v>10000</v>
      </c>
      <c r="F5" s="25"/>
    </row>
    <row r="6" spans="1:6" ht="24" customHeight="1" x14ac:dyDescent="0.2">
      <c r="A6" s="17" t="s">
        <v>66</v>
      </c>
      <c r="B6" s="25"/>
      <c r="C6" s="25"/>
      <c r="D6" s="25"/>
      <c r="E6" s="25">
        <v>2500</v>
      </c>
      <c r="F6" s="25">
        <v>2500</v>
      </c>
    </row>
    <row r="7" spans="1:6" ht="24" customHeight="1" x14ac:dyDescent="0.2">
      <c r="A7" s="17" t="s">
        <v>69</v>
      </c>
      <c r="B7" s="25"/>
      <c r="C7" s="25"/>
      <c r="D7" s="25"/>
      <c r="E7" s="25"/>
      <c r="F7" s="25"/>
    </row>
    <row r="8" spans="1:6" ht="24" customHeight="1" x14ac:dyDescent="0.2">
      <c r="A8" s="17" t="s">
        <v>65</v>
      </c>
      <c r="B8" s="25"/>
      <c r="C8" s="25"/>
      <c r="D8" s="25"/>
      <c r="E8" s="25"/>
      <c r="F8" s="25"/>
    </row>
    <row r="9" spans="1:6" ht="24" customHeight="1" x14ac:dyDescent="0.2">
      <c r="A9" s="17" t="s">
        <v>20</v>
      </c>
      <c r="B9" s="25"/>
      <c r="C9" s="25"/>
      <c r="D9" s="25"/>
      <c r="E9" s="25"/>
      <c r="F9" s="25"/>
    </row>
    <row r="10" spans="1:6" ht="24" customHeight="1" x14ac:dyDescent="0.2">
      <c r="A10" s="17" t="s">
        <v>21</v>
      </c>
      <c r="B10" s="25"/>
      <c r="C10" s="25"/>
      <c r="D10" s="25">
        <v>5000</v>
      </c>
      <c r="E10" s="25"/>
      <c r="F10" s="25"/>
    </row>
    <row r="11" spans="1:6" ht="24" customHeight="1" x14ac:dyDescent="0.2">
      <c r="A11" s="17" t="s">
        <v>67</v>
      </c>
      <c r="B11" s="25"/>
      <c r="C11" s="25"/>
      <c r="D11" s="25"/>
      <c r="E11" s="25"/>
      <c r="F11" s="25">
        <v>4000</v>
      </c>
    </row>
    <row r="12" spans="1:6" ht="24" customHeight="1" x14ac:dyDescent="0.2">
      <c r="A12" s="17" t="s">
        <v>22</v>
      </c>
      <c r="B12" s="25"/>
      <c r="C12" s="25"/>
      <c r="D12" s="25"/>
      <c r="E12" s="25">
        <v>10000</v>
      </c>
      <c r="F12" s="25"/>
    </row>
    <row r="13" spans="1:6" ht="24" customHeight="1" x14ac:dyDescent="0.2">
      <c r="A13" s="17" t="s">
        <v>24</v>
      </c>
      <c r="B13" s="25"/>
      <c r="C13" s="25">
        <v>500</v>
      </c>
      <c r="D13" s="25">
        <v>500</v>
      </c>
      <c r="E13" s="25">
        <v>500</v>
      </c>
      <c r="F13" s="25"/>
    </row>
    <row r="14" spans="1:6" ht="24" customHeight="1" x14ac:dyDescent="0.2">
      <c r="A14" s="19" t="s">
        <v>15</v>
      </c>
      <c r="B14" s="26">
        <v>1</v>
      </c>
      <c r="C14" s="26">
        <v>1</v>
      </c>
      <c r="D14" s="26">
        <v>1</v>
      </c>
      <c r="E14" s="26">
        <v>1</v>
      </c>
      <c r="F14" s="26">
        <v>1</v>
      </c>
    </row>
    <row r="15" spans="1:6" ht="24" customHeight="1" x14ac:dyDescent="0.2">
      <c r="A15" s="13" t="s">
        <v>62</v>
      </c>
      <c r="B15" s="27">
        <f>SUM(B5:B14)</f>
        <v>25001</v>
      </c>
      <c r="C15" s="14">
        <f>SUM(C5:C14)</f>
        <v>501</v>
      </c>
      <c r="D15" s="14">
        <f>SUM(D5:D14)</f>
        <v>5501</v>
      </c>
      <c r="E15" s="14">
        <f>SUM(E5:E14)</f>
        <v>23001</v>
      </c>
      <c r="F15" s="14">
        <f>SUM(F5:F14)</f>
        <v>6501</v>
      </c>
    </row>
    <row r="17" spans="1:6" ht="24" customHeight="1" x14ac:dyDescent="0.2">
      <c r="A17" s="13" t="s">
        <v>16</v>
      </c>
    </row>
    <row r="18" spans="1:6" ht="24" customHeight="1" x14ac:dyDescent="0.2">
      <c r="A18" s="20" t="s">
        <v>46</v>
      </c>
      <c r="B18" s="24"/>
      <c r="C18" s="24"/>
      <c r="D18" s="24"/>
      <c r="E18" s="24"/>
      <c r="F18" s="24"/>
    </row>
    <row r="19" spans="1:6" ht="24" customHeight="1" x14ac:dyDescent="0.2">
      <c r="A19" s="17" t="s">
        <v>52</v>
      </c>
      <c r="B19" s="25">
        <v>7575</v>
      </c>
      <c r="C19" s="25">
        <v>7575</v>
      </c>
      <c r="D19" s="25">
        <v>7575</v>
      </c>
      <c r="E19" s="25">
        <v>9037.5</v>
      </c>
      <c r="F19" s="25">
        <v>9037.5</v>
      </c>
    </row>
    <row r="20" spans="1:6" ht="24" customHeight="1" x14ac:dyDescent="0.2">
      <c r="A20" s="17" t="s">
        <v>53</v>
      </c>
      <c r="B20" s="25">
        <v>2700</v>
      </c>
      <c r="C20" s="25">
        <v>2700</v>
      </c>
      <c r="D20" s="25">
        <v>2700</v>
      </c>
      <c r="E20" s="25">
        <v>4333</v>
      </c>
      <c r="F20" s="25">
        <v>4333</v>
      </c>
    </row>
    <row r="21" spans="1:6" ht="24" customHeight="1" x14ac:dyDescent="0.2">
      <c r="A21" s="17" t="s">
        <v>17</v>
      </c>
      <c r="B21" s="25">
        <v>2112.75</v>
      </c>
      <c r="C21" s="25">
        <v>2112.75</v>
      </c>
      <c r="D21" s="25">
        <v>2112.75</v>
      </c>
      <c r="E21" s="25">
        <v>2406.69</v>
      </c>
      <c r="F21" s="25">
        <v>2406.69</v>
      </c>
    </row>
    <row r="22" spans="1:6" ht="24" customHeight="1" x14ac:dyDescent="0.2">
      <c r="A22" s="17" t="s">
        <v>37</v>
      </c>
      <c r="B22" s="25">
        <v>1130</v>
      </c>
      <c r="C22" s="25">
        <v>1130</v>
      </c>
      <c r="D22" s="25">
        <v>1130</v>
      </c>
      <c r="E22" s="25">
        <v>1130</v>
      </c>
      <c r="F22" s="25">
        <v>1130</v>
      </c>
    </row>
    <row r="23" spans="1:6" ht="24" customHeight="1" x14ac:dyDescent="0.2">
      <c r="A23" s="17" t="s">
        <v>34</v>
      </c>
      <c r="B23" s="25">
        <v>1300</v>
      </c>
      <c r="C23" s="25"/>
      <c r="D23" s="25"/>
      <c r="E23" s="25"/>
      <c r="F23" s="25"/>
    </row>
    <row r="24" spans="1:6" ht="24" customHeight="1" x14ac:dyDescent="0.2">
      <c r="A24" s="17" t="s">
        <v>18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</row>
    <row r="25" spans="1:6" ht="24" customHeight="1" x14ac:dyDescent="0.2">
      <c r="A25" s="18" t="s">
        <v>47</v>
      </c>
      <c r="B25" s="25"/>
      <c r="C25" s="25"/>
      <c r="D25" s="25"/>
      <c r="E25" s="25"/>
      <c r="F25" s="25"/>
    </row>
    <row r="26" spans="1:6" ht="24" customHeight="1" x14ac:dyDescent="0.2">
      <c r="A26" s="21" t="s">
        <v>35</v>
      </c>
      <c r="B26" s="25"/>
      <c r="C26" s="25"/>
      <c r="D26" s="25"/>
      <c r="E26" s="25">
        <v>900</v>
      </c>
      <c r="F26" s="25">
        <v>900</v>
      </c>
    </row>
    <row r="27" spans="1:6" ht="24" customHeight="1" x14ac:dyDescent="0.2">
      <c r="A27" s="18" t="s">
        <v>48</v>
      </c>
      <c r="B27" s="28"/>
      <c r="C27" s="28"/>
      <c r="D27" s="28"/>
      <c r="E27" s="28"/>
      <c r="F27" s="28"/>
    </row>
    <row r="28" spans="1:6" ht="24" customHeight="1" x14ac:dyDescent="0.2">
      <c r="A28" s="17" t="s">
        <v>23</v>
      </c>
      <c r="B28" s="25">
        <v>2500</v>
      </c>
      <c r="C28" s="25">
        <v>2500</v>
      </c>
      <c r="D28" s="25">
        <v>1000</v>
      </c>
      <c r="E28" s="25">
        <v>100</v>
      </c>
      <c r="F28" s="25">
        <v>500</v>
      </c>
    </row>
    <row r="29" spans="1:6" ht="24" customHeight="1" x14ac:dyDescent="0.2">
      <c r="A29" s="17" t="s">
        <v>33</v>
      </c>
      <c r="B29" s="25">
        <v>50</v>
      </c>
      <c r="C29" s="25">
        <v>50</v>
      </c>
      <c r="D29" s="25">
        <v>50</v>
      </c>
      <c r="E29" s="25">
        <v>50</v>
      </c>
      <c r="F29" s="25">
        <v>50</v>
      </c>
    </row>
    <row r="30" spans="1:6" ht="24" customHeight="1" x14ac:dyDescent="0.2">
      <c r="A30" s="17" t="s">
        <v>36</v>
      </c>
      <c r="B30" s="25">
        <v>100</v>
      </c>
      <c r="C30" s="25">
        <v>100</v>
      </c>
      <c r="D30" s="25">
        <v>100</v>
      </c>
      <c r="E30" s="25">
        <v>100</v>
      </c>
      <c r="F30" s="25">
        <v>100</v>
      </c>
    </row>
    <row r="31" spans="1:6" ht="24" customHeight="1" x14ac:dyDescent="0.2">
      <c r="A31" s="17" t="s">
        <v>32</v>
      </c>
      <c r="B31" s="25">
        <v>3106</v>
      </c>
      <c r="C31" s="25">
        <v>3106</v>
      </c>
      <c r="D31" s="25">
        <v>3106</v>
      </c>
      <c r="E31" s="25">
        <v>3106</v>
      </c>
      <c r="F31" s="25">
        <v>3106</v>
      </c>
    </row>
    <row r="32" spans="1:6" ht="24" customHeight="1" x14ac:dyDescent="0.2">
      <c r="A32" s="17" t="s">
        <v>38</v>
      </c>
      <c r="B32" s="25">
        <v>50</v>
      </c>
      <c r="C32" s="25">
        <v>50</v>
      </c>
      <c r="D32" s="25">
        <v>50</v>
      </c>
      <c r="E32" s="25">
        <v>50</v>
      </c>
      <c r="F32" s="25">
        <v>50</v>
      </c>
    </row>
    <row r="33" spans="1:6" ht="24" customHeight="1" x14ac:dyDescent="0.2">
      <c r="A33" s="17" t="s">
        <v>39</v>
      </c>
      <c r="B33" s="25">
        <v>50</v>
      </c>
      <c r="C33" s="25">
        <v>50</v>
      </c>
      <c r="D33" s="25">
        <v>50</v>
      </c>
      <c r="E33" s="25">
        <v>50</v>
      </c>
      <c r="F33" s="25">
        <v>50</v>
      </c>
    </row>
    <row r="34" spans="1:6" ht="24" customHeight="1" x14ac:dyDescent="0.2">
      <c r="A34" s="17" t="s">
        <v>51</v>
      </c>
      <c r="B34" s="25">
        <v>50</v>
      </c>
      <c r="C34" s="25">
        <v>50</v>
      </c>
      <c r="D34" s="25">
        <v>50</v>
      </c>
      <c r="E34" s="25">
        <v>50</v>
      </c>
      <c r="F34" s="25">
        <v>50</v>
      </c>
    </row>
    <row r="35" spans="1:6" ht="24" customHeight="1" x14ac:dyDescent="0.2">
      <c r="A35" s="17" t="s">
        <v>40</v>
      </c>
      <c r="B35" s="25"/>
      <c r="C35" s="25"/>
      <c r="D35" s="25"/>
      <c r="E35" s="25"/>
      <c r="F35" s="25"/>
    </row>
    <row r="36" spans="1:6" ht="24" customHeight="1" x14ac:dyDescent="0.2">
      <c r="A36" s="17" t="s">
        <v>41</v>
      </c>
      <c r="B36" s="25"/>
      <c r="C36" s="25"/>
      <c r="D36" s="25"/>
      <c r="E36" s="25"/>
      <c r="F36" s="25"/>
    </row>
    <row r="37" spans="1:6" ht="24" customHeight="1" x14ac:dyDescent="0.2">
      <c r="A37" s="19" t="s">
        <v>49</v>
      </c>
      <c r="B37" s="23"/>
      <c r="C37" s="23"/>
      <c r="D37" s="23"/>
      <c r="E37" s="23"/>
      <c r="F37" s="23"/>
    </row>
    <row r="38" spans="1:6" ht="24" customHeight="1" x14ac:dyDescent="0.2">
      <c r="A38" s="14" t="s">
        <v>63</v>
      </c>
      <c r="B38" s="14">
        <f>SUM(B18:B37)</f>
        <v>20723.75</v>
      </c>
      <c r="C38" s="14">
        <f>SUM(C19:C37)</f>
        <v>19423.75</v>
      </c>
      <c r="D38" s="14">
        <f>SUM(D19:D37)</f>
        <v>17923.75</v>
      </c>
      <c r="E38" s="14">
        <f>SUM(E19:E37)</f>
        <v>21313.190000000002</v>
      </c>
      <c r="F38" s="14">
        <f>SUM(F19:F37)</f>
        <v>21713.190000000002</v>
      </c>
    </row>
    <row r="40" spans="1:6" ht="24" customHeight="1" x14ac:dyDescent="0.2">
      <c r="A40" s="14" t="s">
        <v>64</v>
      </c>
      <c r="B40" s="16">
        <f>B2+B15-B38</f>
        <v>22277.25</v>
      </c>
      <c r="C40" s="16">
        <f>C2+C15-C38</f>
        <v>3354.5</v>
      </c>
      <c r="D40" s="16">
        <f>D2+D15-D38</f>
        <v>-9068.25</v>
      </c>
      <c r="E40" s="16">
        <f>E2+E15-E38</f>
        <v>-7380.4400000000023</v>
      </c>
      <c r="F40" s="22">
        <f>F2+F15-F38</f>
        <v>-22592.630000000005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workbookViewId="0">
      <selection activeCell="J38" sqref="J38"/>
    </sheetView>
  </sheetViews>
  <sheetFormatPr baseColWidth="10" defaultRowHeight="17" customHeight="1" x14ac:dyDescent="0.15"/>
  <cols>
    <col min="1" max="1" width="27.83203125" customWidth="1"/>
    <col min="2" max="13" width="14.33203125" customWidth="1"/>
    <col min="14" max="14" width="14.83203125" customWidth="1"/>
  </cols>
  <sheetData>
    <row r="1" spans="1:14" ht="17" customHeight="1" x14ac:dyDescent="0.15">
      <c r="A1" s="1" t="s">
        <v>68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0</v>
      </c>
      <c r="K1" s="1" t="s">
        <v>1</v>
      </c>
      <c r="L1" s="1" t="s">
        <v>2</v>
      </c>
      <c r="M1" s="1" t="s">
        <v>3</v>
      </c>
      <c r="N1" s="1" t="s">
        <v>12</v>
      </c>
    </row>
    <row r="2" spans="1:14" ht="17" customHeight="1" x14ac:dyDescent="0.15">
      <c r="A2" s="2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7" customHeight="1" x14ac:dyDescent="0.15">
      <c r="A3" t="s">
        <v>14</v>
      </c>
      <c r="B3" s="4"/>
      <c r="C3" s="4"/>
      <c r="D3" s="4"/>
      <c r="E3" s="4">
        <v>50000</v>
      </c>
      <c r="F3" s="4">
        <v>15000</v>
      </c>
      <c r="G3" s="4">
        <v>15000</v>
      </c>
      <c r="H3" s="4">
        <v>10000</v>
      </c>
      <c r="I3" s="4"/>
      <c r="J3" s="4"/>
      <c r="K3" s="4"/>
      <c r="L3" s="4"/>
      <c r="M3" s="4">
        <v>10000</v>
      </c>
      <c r="N3" s="5">
        <f>SUM(B3:M3)</f>
        <v>100000</v>
      </c>
    </row>
    <row r="4" spans="1:14" ht="17" customHeight="1" x14ac:dyDescent="0.15">
      <c r="A4" t="s">
        <v>66</v>
      </c>
      <c r="B4" s="4">
        <v>2500</v>
      </c>
      <c r="C4" s="4">
        <v>2500</v>
      </c>
      <c r="D4" s="4">
        <v>2500</v>
      </c>
      <c r="E4" s="4">
        <v>2500</v>
      </c>
      <c r="F4" s="4">
        <v>2500</v>
      </c>
      <c r="G4" s="4">
        <v>2500</v>
      </c>
      <c r="H4" s="4">
        <v>2500</v>
      </c>
      <c r="I4" s="4">
        <v>2500</v>
      </c>
      <c r="J4" s="4">
        <v>2500</v>
      </c>
      <c r="K4" s="4">
        <v>2500</v>
      </c>
      <c r="L4" s="4">
        <v>2500</v>
      </c>
      <c r="M4" s="4">
        <v>2500</v>
      </c>
      <c r="N4" s="5">
        <f t="shared" ref="N4:N11" si="0">SUM(B4:M4)</f>
        <v>30000</v>
      </c>
    </row>
    <row r="5" spans="1:14" ht="17" customHeight="1" x14ac:dyDescent="0.15">
      <c r="A5" t="s">
        <v>65</v>
      </c>
      <c r="B5" s="4"/>
      <c r="C5" s="4"/>
      <c r="D5" s="4"/>
      <c r="E5" s="4"/>
      <c r="F5" s="4"/>
      <c r="G5" s="4">
        <v>1000</v>
      </c>
      <c r="H5" s="4"/>
      <c r="I5" s="4"/>
      <c r="J5" s="4"/>
      <c r="K5" s="4"/>
      <c r="L5" s="4"/>
      <c r="M5" s="4"/>
      <c r="N5" s="5">
        <f t="shared" si="0"/>
        <v>1000</v>
      </c>
    </row>
    <row r="6" spans="1:14" ht="17" customHeight="1" x14ac:dyDescent="0.15">
      <c r="A6" t="s">
        <v>20</v>
      </c>
      <c r="B6" s="4"/>
      <c r="C6" s="4"/>
      <c r="D6" s="4"/>
      <c r="E6" s="4">
        <v>60000</v>
      </c>
      <c r="F6" s="4"/>
      <c r="G6" s="4"/>
      <c r="H6" s="4"/>
      <c r="I6" s="4"/>
      <c r="J6" s="4"/>
      <c r="K6" s="4"/>
      <c r="L6" s="4">
        <v>6000</v>
      </c>
      <c r="M6" s="4"/>
      <c r="N6" s="5">
        <f t="shared" si="0"/>
        <v>66000</v>
      </c>
    </row>
    <row r="7" spans="1:14" ht="17" customHeight="1" x14ac:dyDescent="0.15">
      <c r="A7" t="s">
        <v>21</v>
      </c>
      <c r="B7" s="4">
        <v>2000</v>
      </c>
      <c r="C7" s="4"/>
      <c r="D7" s="4"/>
      <c r="E7" s="4"/>
      <c r="F7" s="4"/>
      <c r="G7" s="4">
        <v>5000</v>
      </c>
      <c r="H7" s="4"/>
      <c r="I7" s="4"/>
      <c r="J7" s="4"/>
      <c r="K7" s="4">
        <v>5000</v>
      </c>
      <c r="L7" s="4"/>
      <c r="M7" s="4"/>
      <c r="N7" s="5">
        <f t="shared" si="0"/>
        <v>12000</v>
      </c>
    </row>
    <row r="8" spans="1:14" ht="17" customHeight="1" x14ac:dyDescent="0.15">
      <c r="A8" t="s">
        <v>67</v>
      </c>
      <c r="B8" s="4"/>
      <c r="C8" s="4"/>
      <c r="D8" s="4"/>
      <c r="E8" s="4"/>
      <c r="F8" s="4"/>
      <c r="G8" s="4"/>
      <c r="H8" s="4"/>
      <c r="I8" s="4">
        <v>4000</v>
      </c>
      <c r="J8" s="4"/>
      <c r="K8" s="4"/>
      <c r="L8" s="4"/>
      <c r="M8" s="4"/>
      <c r="N8" s="5">
        <f t="shared" si="0"/>
        <v>4000</v>
      </c>
    </row>
    <row r="9" spans="1:14" ht="17" customHeight="1" x14ac:dyDescent="0.15">
      <c r="A9" t="s">
        <v>22</v>
      </c>
      <c r="B9" s="4">
        <v>2500</v>
      </c>
      <c r="C9" s="4"/>
      <c r="D9" s="4">
        <v>10000</v>
      </c>
      <c r="E9" s="4"/>
      <c r="F9" s="4"/>
      <c r="G9" s="4"/>
      <c r="H9" s="4">
        <v>20000</v>
      </c>
      <c r="I9" s="4"/>
      <c r="J9" s="4">
        <v>5000</v>
      </c>
      <c r="K9" s="4"/>
      <c r="L9" s="4">
        <v>30000</v>
      </c>
      <c r="M9" s="4">
        <v>2500</v>
      </c>
      <c r="N9" s="5">
        <f t="shared" si="0"/>
        <v>70000</v>
      </c>
    </row>
    <row r="10" spans="1:14" ht="17" customHeight="1" x14ac:dyDescent="0.15">
      <c r="A10" t="s">
        <v>24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14" ht="17" customHeight="1" x14ac:dyDescent="0.15">
      <c r="A11" s="3" t="s">
        <v>15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7">
        <f t="shared" si="0"/>
        <v>12</v>
      </c>
    </row>
    <row r="12" spans="1:14" ht="17" customHeight="1" x14ac:dyDescent="0.15">
      <c r="A12" s="1" t="s">
        <v>12</v>
      </c>
      <c r="B12" s="5">
        <f>SUM(B3:B11)</f>
        <v>7001</v>
      </c>
      <c r="C12" s="5">
        <f t="shared" ref="C12:M12" si="1">SUM(C3:C11)</f>
        <v>2501</v>
      </c>
      <c r="D12" s="5">
        <f t="shared" si="1"/>
        <v>12501</v>
      </c>
      <c r="E12" s="5">
        <f t="shared" si="1"/>
        <v>112501</v>
      </c>
      <c r="F12" s="5">
        <f t="shared" si="1"/>
        <v>17501</v>
      </c>
      <c r="G12" s="5">
        <f t="shared" si="1"/>
        <v>23501</v>
      </c>
      <c r="H12" s="5">
        <f t="shared" si="1"/>
        <v>32501</v>
      </c>
      <c r="I12" s="5">
        <f t="shared" si="1"/>
        <v>6501</v>
      </c>
      <c r="J12" s="5">
        <f t="shared" si="1"/>
        <v>7501</v>
      </c>
      <c r="K12" s="5">
        <f t="shared" si="1"/>
        <v>7501</v>
      </c>
      <c r="L12" s="5">
        <f t="shared" si="1"/>
        <v>38501</v>
      </c>
      <c r="M12" s="5">
        <f t="shared" si="1"/>
        <v>15001</v>
      </c>
      <c r="N12" s="5">
        <f>SUM(B12:M12)</f>
        <v>283012</v>
      </c>
    </row>
    <row r="14" spans="1:14" ht="17" customHeight="1" x14ac:dyDescent="0.15">
      <c r="A14" s="2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/>
    </row>
    <row r="15" spans="1:14" ht="17" customHeight="1" x14ac:dyDescent="0.15">
      <c r="A15" s="10" t="s">
        <v>46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ht="17" customHeight="1" x14ac:dyDescent="0.15">
      <c r="A16" t="s">
        <v>52</v>
      </c>
      <c r="B16" s="4">
        <v>9037.5</v>
      </c>
      <c r="C16" s="4">
        <v>9037.5</v>
      </c>
      <c r="D16" s="4">
        <v>9037.5</v>
      </c>
      <c r="E16" s="4">
        <v>9037.5</v>
      </c>
      <c r="F16" s="4">
        <v>9037.5</v>
      </c>
      <c r="G16" s="4">
        <v>9037.5</v>
      </c>
      <c r="H16" s="4">
        <v>9037.5</v>
      </c>
      <c r="I16" s="4">
        <v>9037.5</v>
      </c>
      <c r="J16" s="4">
        <v>9037.5</v>
      </c>
      <c r="K16" s="4">
        <v>9037.5</v>
      </c>
      <c r="L16" s="4">
        <v>9037.5</v>
      </c>
      <c r="M16" s="4">
        <v>9037.5</v>
      </c>
      <c r="N16" s="5">
        <f t="shared" ref="N16:N21" si="2">SUM(B16:M16)</f>
        <v>108450</v>
      </c>
    </row>
    <row r="17" spans="1:14" ht="17" customHeight="1" x14ac:dyDescent="0.15">
      <c r="A17" t="s">
        <v>53</v>
      </c>
      <c r="B17" s="4">
        <v>800</v>
      </c>
      <c r="C17" s="4">
        <v>800</v>
      </c>
      <c r="D17" s="4">
        <v>2700</v>
      </c>
      <c r="E17" s="4">
        <v>2700</v>
      </c>
      <c r="F17" s="4">
        <v>2700</v>
      </c>
      <c r="G17" s="4">
        <v>2700</v>
      </c>
      <c r="H17" s="4">
        <v>4333</v>
      </c>
      <c r="I17" s="4">
        <v>4333</v>
      </c>
      <c r="J17" s="4">
        <v>4333</v>
      </c>
      <c r="K17" s="4">
        <v>4333</v>
      </c>
      <c r="L17" s="4">
        <v>4333</v>
      </c>
      <c r="M17" s="4">
        <v>4333</v>
      </c>
      <c r="N17" s="5">
        <f t="shared" si="2"/>
        <v>38398</v>
      </c>
    </row>
    <row r="18" spans="1:14" ht="17" customHeight="1" x14ac:dyDescent="0.15">
      <c r="A18" t="s">
        <v>17</v>
      </c>
      <c r="B18" s="4">
        <f t="shared" ref="B18:M18" si="3">SUM(B16:B17)*0.18</f>
        <v>1770.75</v>
      </c>
      <c r="C18" s="4">
        <f t="shared" si="3"/>
        <v>1770.75</v>
      </c>
      <c r="D18" s="4">
        <f t="shared" si="3"/>
        <v>2112.75</v>
      </c>
      <c r="E18" s="4">
        <f t="shared" si="3"/>
        <v>2112.75</v>
      </c>
      <c r="F18" s="4">
        <f t="shared" si="3"/>
        <v>2112.75</v>
      </c>
      <c r="G18" s="4">
        <f t="shared" si="3"/>
        <v>2112.75</v>
      </c>
      <c r="H18" s="4">
        <f t="shared" si="3"/>
        <v>2406.69</v>
      </c>
      <c r="I18" s="4">
        <f t="shared" si="3"/>
        <v>2406.69</v>
      </c>
      <c r="J18" s="4">
        <f t="shared" si="3"/>
        <v>2406.69</v>
      </c>
      <c r="K18" s="4">
        <f t="shared" si="3"/>
        <v>2406.69</v>
      </c>
      <c r="L18" s="4">
        <f t="shared" si="3"/>
        <v>2406.69</v>
      </c>
      <c r="M18" s="4">
        <f t="shared" si="3"/>
        <v>2406.69</v>
      </c>
      <c r="N18" s="5">
        <f t="shared" si="2"/>
        <v>26432.639999999996</v>
      </c>
    </row>
    <row r="19" spans="1:14" ht="17" customHeight="1" x14ac:dyDescent="0.15">
      <c r="A19" t="s">
        <v>37</v>
      </c>
      <c r="B19" s="4">
        <v>565</v>
      </c>
      <c r="C19" s="4">
        <v>565</v>
      </c>
      <c r="D19" s="4">
        <v>1130</v>
      </c>
      <c r="E19" s="4">
        <v>1130</v>
      </c>
      <c r="F19" s="4">
        <v>1130</v>
      </c>
      <c r="G19" s="4">
        <v>1130</v>
      </c>
      <c r="H19" s="4">
        <v>1130</v>
      </c>
      <c r="I19" s="4">
        <v>1130</v>
      </c>
      <c r="J19" s="4">
        <v>1130</v>
      </c>
      <c r="K19" s="4">
        <v>1130</v>
      </c>
      <c r="L19" s="4">
        <v>1130</v>
      </c>
      <c r="M19" s="4">
        <v>1130</v>
      </c>
      <c r="N19" s="5">
        <f t="shared" si="2"/>
        <v>12430</v>
      </c>
    </row>
    <row r="20" spans="1:14" ht="17" customHeight="1" x14ac:dyDescent="0.15">
      <c r="A20" t="s">
        <v>34</v>
      </c>
      <c r="B20" s="4">
        <v>1300</v>
      </c>
      <c r="C20" s="4">
        <v>1300</v>
      </c>
      <c r="D20" s="4">
        <v>1300</v>
      </c>
      <c r="E20" s="4">
        <v>1300</v>
      </c>
      <c r="F20" s="4">
        <v>1300</v>
      </c>
      <c r="G20" s="4">
        <v>1300</v>
      </c>
      <c r="H20" s="4">
        <v>1300</v>
      </c>
      <c r="I20" s="4">
        <v>1300</v>
      </c>
      <c r="J20" s="4">
        <v>1300</v>
      </c>
      <c r="K20" s="4">
        <v>1300</v>
      </c>
      <c r="L20" s="4">
        <v>1300</v>
      </c>
      <c r="M20" s="4">
        <v>1300</v>
      </c>
      <c r="N20" s="5">
        <f t="shared" si="2"/>
        <v>15600</v>
      </c>
    </row>
    <row r="21" spans="1:14" ht="17" customHeight="1" x14ac:dyDescent="0.15">
      <c r="A21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5">
        <f t="shared" si="2"/>
        <v>0</v>
      </c>
    </row>
    <row r="22" spans="1:14" ht="17" customHeight="1" x14ac:dyDescent="0.15">
      <c r="A22" s="1" t="s">
        <v>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</row>
    <row r="23" spans="1:14" ht="17" customHeight="1" x14ac:dyDescent="0.15">
      <c r="A23" s="9" t="s">
        <v>35</v>
      </c>
      <c r="B23" s="4">
        <v>900</v>
      </c>
      <c r="C23" s="4">
        <v>900</v>
      </c>
      <c r="D23" s="4">
        <v>900</v>
      </c>
      <c r="E23" s="4">
        <v>900</v>
      </c>
      <c r="F23" s="4">
        <v>900</v>
      </c>
      <c r="G23" s="4">
        <v>900</v>
      </c>
      <c r="H23" s="4">
        <v>900</v>
      </c>
      <c r="I23" s="4">
        <v>900</v>
      </c>
      <c r="J23" s="4">
        <v>900</v>
      </c>
      <c r="K23" s="4">
        <v>900</v>
      </c>
      <c r="L23" s="4">
        <v>900</v>
      </c>
      <c r="M23" s="4">
        <v>900</v>
      </c>
      <c r="N23" s="5">
        <f>SUM(B23:M23)</f>
        <v>10800</v>
      </c>
    </row>
    <row r="24" spans="1:14" ht="17" customHeight="1" x14ac:dyDescent="0.15">
      <c r="A24" s="1" t="s">
        <v>48</v>
      </c>
    </row>
    <row r="25" spans="1:14" ht="17" customHeight="1" x14ac:dyDescent="0.15">
      <c r="A25" t="s">
        <v>23</v>
      </c>
      <c r="B25" s="4">
        <v>100</v>
      </c>
      <c r="C25" s="4">
        <v>100</v>
      </c>
      <c r="D25" s="4">
        <v>100</v>
      </c>
      <c r="E25" s="4">
        <v>12000</v>
      </c>
      <c r="F25" s="4">
        <v>100</v>
      </c>
      <c r="G25" s="4">
        <v>1000</v>
      </c>
      <c r="H25" s="4">
        <v>100</v>
      </c>
      <c r="I25" s="4">
        <v>500</v>
      </c>
      <c r="J25" s="4">
        <v>100</v>
      </c>
      <c r="K25" s="4">
        <v>1000</v>
      </c>
      <c r="L25" s="4">
        <v>2000</v>
      </c>
      <c r="M25" s="4">
        <v>100</v>
      </c>
      <c r="N25" s="5">
        <f t="shared" ref="N25:N35" si="4">SUM(B25:M25)</f>
        <v>17200</v>
      </c>
    </row>
    <row r="26" spans="1:14" ht="17" customHeight="1" x14ac:dyDescent="0.15">
      <c r="A26" t="s">
        <v>33</v>
      </c>
      <c r="B26" s="4">
        <v>50</v>
      </c>
      <c r="C26" s="4">
        <v>50</v>
      </c>
      <c r="D26" s="4">
        <v>50</v>
      </c>
      <c r="E26" s="4">
        <v>50</v>
      </c>
      <c r="F26" s="4">
        <v>50</v>
      </c>
      <c r="G26" s="4">
        <v>50</v>
      </c>
      <c r="H26" s="4">
        <v>50</v>
      </c>
      <c r="I26" s="4">
        <v>50</v>
      </c>
      <c r="J26" s="4">
        <v>50</v>
      </c>
      <c r="K26" s="4">
        <v>50</v>
      </c>
      <c r="L26" s="4">
        <v>50</v>
      </c>
      <c r="M26" s="4">
        <v>50</v>
      </c>
      <c r="N26" s="5">
        <f>SUM(B26:M26)</f>
        <v>600</v>
      </c>
    </row>
    <row r="27" spans="1:14" ht="17" customHeight="1" x14ac:dyDescent="0.15">
      <c r="A27" t="s">
        <v>36</v>
      </c>
      <c r="B27" s="4">
        <v>100</v>
      </c>
      <c r="C27" s="4">
        <v>100</v>
      </c>
      <c r="D27" s="4">
        <v>100</v>
      </c>
      <c r="E27" s="4">
        <v>100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  <c r="K27" s="4">
        <v>100</v>
      </c>
      <c r="L27" s="4">
        <v>100</v>
      </c>
      <c r="M27" s="4">
        <v>100</v>
      </c>
      <c r="N27" s="5">
        <f t="shared" si="4"/>
        <v>1200</v>
      </c>
    </row>
    <row r="28" spans="1:14" ht="17" customHeight="1" x14ac:dyDescent="0.15">
      <c r="A28" t="s">
        <v>32</v>
      </c>
      <c r="B28" s="4">
        <v>3106</v>
      </c>
      <c r="C28" s="4">
        <v>3106</v>
      </c>
      <c r="D28" s="4">
        <v>3106</v>
      </c>
      <c r="E28" s="4">
        <v>3106</v>
      </c>
      <c r="F28" s="4">
        <v>3106</v>
      </c>
      <c r="G28" s="4">
        <v>3106</v>
      </c>
      <c r="H28" s="4">
        <v>3106</v>
      </c>
      <c r="I28" s="4">
        <v>3106</v>
      </c>
      <c r="J28" s="4">
        <v>3106</v>
      </c>
      <c r="K28" s="4">
        <v>3106</v>
      </c>
      <c r="L28" s="4">
        <v>3106</v>
      </c>
      <c r="M28" s="4">
        <v>3106</v>
      </c>
      <c r="N28" s="5">
        <f t="shared" si="4"/>
        <v>37272</v>
      </c>
    </row>
    <row r="29" spans="1:14" ht="17" customHeight="1" x14ac:dyDescent="0.15">
      <c r="A29" t="s">
        <v>38</v>
      </c>
      <c r="B29" s="4">
        <v>50</v>
      </c>
      <c r="C29" s="4">
        <v>50</v>
      </c>
      <c r="D29" s="4">
        <v>50</v>
      </c>
      <c r="E29" s="4">
        <v>50</v>
      </c>
      <c r="F29" s="4">
        <v>50</v>
      </c>
      <c r="G29" s="4">
        <v>50</v>
      </c>
      <c r="H29" s="4">
        <v>50</v>
      </c>
      <c r="I29" s="4">
        <v>50</v>
      </c>
      <c r="J29" s="4">
        <v>50</v>
      </c>
      <c r="K29" s="4">
        <v>50</v>
      </c>
      <c r="L29" s="4">
        <v>50</v>
      </c>
      <c r="M29" s="4">
        <v>50</v>
      </c>
      <c r="N29" s="5">
        <f t="shared" si="4"/>
        <v>600</v>
      </c>
    </row>
    <row r="30" spans="1:14" ht="17" customHeight="1" x14ac:dyDescent="0.15">
      <c r="A30" t="s">
        <v>39</v>
      </c>
      <c r="B30" s="4">
        <v>50</v>
      </c>
      <c r="C30" s="4">
        <v>50</v>
      </c>
      <c r="D30" s="4">
        <v>50</v>
      </c>
      <c r="E30" s="4">
        <v>50</v>
      </c>
      <c r="F30" s="4">
        <v>50</v>
      </c>
      <c r="G30" s="4">
        <v>50</v>
      </c>
      <c r="H30" s="4">
        <v>50</v>
      </c>
      <c r="I30" s="4">
        <v>50</v>
      </c>
      <c r="J30" s="4">
        <v>50</v>
      </c>
      <c r="K30" s="4">
        <v>50</v>
      </c>
      <c r="L30" s="4">
        <v>50</v>
      </c>
      <c r="M30" s="4">
        <v>50</v>
      </c>
      <c r="N30" s="5">
        <f t="shared" si="4"/>
        <v>600</v>
      </c>
    </row>
    <row r="31" spans="1:14" ht="17" customHeight="1" x14ac:dyDescent="0.15">
      <c r="A31" t="s">
        <v>51</v>
      </c>
      <c r="B31" s="4">
        <v>50</v>
      </c>
      <c r="C31" s="4">
        <v>50</v>
      </c>
      <c r="D31" s="4">
        <v>50</v>
      </c>
      <c r="E31" s="4">
        <v>50</v>
      </c>
      <c r="F31" s="4">
        <v>50</v>
      </c>
      <c r="G31" s="4">
        <v>50</v>
      </c>
      <c r="H31" s="4">
        <v>50</v>
      </c>
      <c r="I31" s="4">
        <v>50</v>
      </c>
      <c r="J31" s="4">
        <v>50</v>
      </c>
      <c r="K31" s="4">
        <v>50</v>
      </c>
      <c r="L31" s="4">
        <v>50</v>
      </c>
      <c r="M31" s="4">
        <v>50</v>
      </c>
      <c r="N31" s="5">
        <f t="shared" si="4"/>
        <v>600</v>
      </c>
    </row>
    <row r="32" spans="1:14" ht="17" customHeight="1" x14ac:dyDescent="0.15">
      <c r="A32" t="s">
        <v>40</v>
      </c>
      <c r="B32" s="4"/>
      <c r="C32" s="4"/>
      <c r="D32" s="4"/>
      <c r="E32" s="4">
        <v>1500</v>
      </c>
      <c r="F32" s="4"/>
      <c r="G32" s="4"/>
      <c r="H32" s="4"/>
      <c r="I32" s="4"/>
      <c r="J32" s="4"/>
      <c r="K32" s="4">
        <v>1500</v>
      </c>
      <c r="L32" s="4"/>
      <c r="M32" s="4"/>
      <c r="N32" s="5">
        <f t="shared" si="4"/>
        <v>3000</v>
      </c>
    </row>
    <row r="33" spans="1:14" ht="17" customHeight="1" x14ac:dyDescent="0.15">
      <c r="A33" t="s">
        <v>50</v>
      </c>
      <c r="B33" s="4">
        <v>281</v>
      </c>
      <c r="C33" s="4">
        <v>281</v>
      </c>
      <c r="D33" s="4">
        <v>281</v>
      </c>
      <c r="E33" s="4">
        <v>281</v>
      </c>
      <c r="F33" s="4">
        <v>281</v>
      </c>
      <c r="G33" s="4">
        <v>281</v>
      </c>
      <c r="H33" s="4">
        <v>281</v>
      </c>
      <c r="I33" s="4">
        <v>281</v>
      </c>
      <c r="J33" s="4">
        <v>281</v>
      </c>
      <c r="K33" s="4">
        <v>281</v>
      </c>
      <c r="L33" s="4">
        <v>281</v>
      </c>
      <c r="M33" s="4">
        <v>281</v>
      </c>
      <c r="N33" s="5">
        <f t="shared" si="4"/>
        <v>3372</v>
      </c>
    </row>
    <row r="34" spans="1:14" ht="17" customHeight="1" x14ac:dyDescent="0.15">
      <c r="A34" t="s">
        <v>41</v>
      </c>
      <c r="B34" s="4"/>
      <c r="C34" s="4"/>
      <c r="D34" s="4"/>
      <c r="E34" s="4">
        <v>500</v>
      </c>
      <c r="F34" s="4"/>
      <c r="G34" s="4"/>
      <c r="H34" s="4"/>
      <c r="I34" s="4"/>
      <c r="J34" s="4"/>
      <c r="K34" s="4">
        <v>500</v>
      </c>
      <c r="L34" s="4"/>
      <c r="M34" s="4"/>
      <c r="N34" s="5">
        <f t="shared" si="4"/>
        <v>1000</v>
      </c>
    </row>
    <row r="35" spans="1:14" ht="17" customHeight="1" x14ac:dyDescent="0.15">
      <c r="A35" s="3" t="s">
        <v>49</v>
      </c>
      <c r="B35" s="6">
        <v>2000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f t="shared" si="4"/>
        <v>2000</v>
      </c>
    </row>
    <row r="36" spans="1:14" ht="17" customHeight="1" x14ac:dyDescent="0.15">
      <c r="A36" s="1" t="s">
        <v>12</v>
      </c>
      <c r="B36" s="5">
        <f t="shared" ref="B36:N36" si="5">SUM(B15:B35)</f>
        <v>20160.25</v>
      </c>
      <c r="C36" s="5">
        <f t="shared" si="5"/>
        <v>18160.25</v>
      </c>
      <c r="D36" s="5">
        <f t="shared" si="5"/>
        <v>20967.25</v>
      </c>
      <c r="E36" s="5">
        <f t="shared" si="5"/>
        <v>34867.25</v>
      </c>
      <c r="F36" s="5">
        <f t="shared" si="5"/>
        <v>20967.25</v>
      </c>
      <c r="G36" s="5">
        <f t="shared" si="5"/>
        <v>21867.25</v>
      </c>
      <c r="H36" s="5">
        <f t="shared" si="5"/>
        <v>22894.190000000002</v>
      </c>
      <c r="I36" s="5">
        <f t="shared" si="5"/>
        <v>23294.190000000002</v>
      </c>
      <c r="J36" s="5">
        <f t="shared" si="5"/>
        <v>22894.190000000002</v>
      </c>
      <c r="K36" s="5">
        <f t="shared" si="5"/>
        <v>25794.190000000002</v>
      </c>
      <c r="L36" s="5">
        <f t="shared" si="5"/>
        <v>24794.190000000002</v>
      </c>
      <c r="M36" s="5">
        <f t="shared" si="5"/>
        <v>22894.190000000002</v>
      </c>
      <c r="N36" s="5">
        <f t="shared" si="5"/>
        <v>279554.64</v>
      </c>
    </row>
    <row r="38" spans="1:14" ht="17" customHeight="1" x14ac:dyDescent="0.15">
      <c r="A38" s="2" t="s">
        <v>19</v>
      </c>
      <c r="B38" s="7">
        <f t="shared" ref="B38:N38" si="6">B12-B36</f>
        <v>-13159.25</v>
      </c>
      <c r="C38" s="7">
        <f t="shared" si="6"/>
        <v>-15659.25</v>
      </c>
      <c r="D38" s="7">
        <f t="shared" si="6"/>
        <v>-8466.25</v>
      </c>
      <c r="E38" s="7">
        <f t="shared" si="6"/>
        <v>77633.75</v>
      </c>
      <c r="F38" s="7">
        <f t="shared" si="6"/>
        <v>-3466.25</v>
      </c>
      <c r="G38" s="7">
        <f t="shared" si="6"/>
        <v>1633.75</v>
      </c>
      <c r="H38" s="7">
        <f t="shared" si="6"/>
        <v>9606.8099999999977</v>
      </c>
      <c r="I38" s="7">
        <f t="shared" si="6"/>
        <v>-16793.190000000002</v>
      </c>
      <c r="J38" s="7">
        <f t="shared" si="6"/>
        <v>-15393.190000000002</v>
      </c>
      <c r="K38" s="7">
        <f t="shared" si="6"/>
        <v>-18293.190000000002</v>
      </c>
      <c r="L38" s="7">
        <f t="shared" si="6"/>
        <v>13706.809999999998</v>
      </c>
      <c r="M38" s="7">
        <f t="shared" si="6"/>
        <v>-7893.1900000000023</v>
      </c>
      <c r="N38" s="7">
        <f t="shared" si="6"/>
        <v>3457.359999999986</v>
      </c>
    </row>
    <row r="40" spans="1:14" ht="17" customHeight="1" x14ac:dyDescent="0.15">
      <c r="A40" s="8"/>
      <c r="N40" s="5"/>
    </row>
    <row r="42" spans="1:14" ht="17" customHeight="1" x14ac:dyDescent="0.15">
      <c r="A42" s="1"/>
      <c r="N42" s="5"/>
    </row>
  </sheetData>
  <phoneticPr fontId="2" type="noConversion"/>
  <pageMargins left="0.7" right="0.7" top="0.75" bottom="0.75" header="0.5" footer="0.5"/>
  <pageSetup scale="57" orientation="landscape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workbookViewId="0">
      <selection activeCell="C7" sqref="C7"/>
    </sheetView>
  </sheetViews>
  <sheetFormatPr baseColWidth="10" defaultRowHeight="18" customHeight="1" x14ac:dyDescent="0.15"/>
  <cols>
    <col min="1" max="1" width="29.6640625" customWidth="1"/>
    <col min="2" max="14" width="14" customWidth="1"/>
  </cols>
  <sheetData>
    <row r="1" spans="1:14" s="3" customFormat="1" ht="18" customHeight="1" x14ac:dyDescent="0.15">
      <c r="A1" s="2" t="s">
        <v>25</v>
      </c>
      <c r="B1" s="2" t="s">
        <v>10</v>
      </c>
      <c r="C1" s="2" t="s">
        <v>11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12</v>
      </c>
    </row>
    <row r="2" spans="1:14" ht="18" customHeight="1" x14ac:dyDescent="0.15">
      <c r="A2" t="s">
        <v>26</v>
      </c>
      <c r="B2" s="4">
        <v>5625</v>
      </c>
      <c r="C2" s="4">
        <v>5625</v>
      </c>
      <c r="D2" s="4">
        <v>5625</v>
      </c>
      <c r="E2" s="4">
        <v>5625</v>
      </c>
      <c r="F2" s="4">
        <v>5625</v>
      </c>
      <c r="G2" s="4">
        <v>5625</v>
      </c>
      <c r="H2" s="4">
        <v>5625</v>
      </c>
      <c r="I2" s="4">
        <v>5625</v>
      </c>
      <c r="J2" s="4">
        <v>5625</v>
      </c>
      <c r="K2" s="4">
        <v>5625</v>
      </c>
      <c r="L2" s="4">
        <v>5625</v>
      </c>
      <c r="M2" s="4">
        <v>5625</v>
      </c>
      <c r="N2" s="5">
        <f>SUM(B2:M2)</f>
        <v>67500</v>
      </c>
    </row>
    <row r="3" spans="1:14" ht="18" customHeight="1" x14ac:dyDescent="0.15">
      <c r="A3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 t="shared" ref="N3:N17" si="0">SUM(B3:M3)</f>
        <v>0</v>
      </c>
    </row>
    <row r="4" spans="1:14" ht="18" customHeight="1" x14ac:dyDescent="0.15">
      <c r="A4" t="s">
        <v>28</v>
      </c>
      <c r="B4" s="4">
        <v>1950</v>
      </c>
      <c r="C4" s="4">
        <v>1950</v>
      </c>
      <c r="D4" s="4">
        <v>1950</v>
      </c>
      <c r="E4" s="4">
        <v>1950</v>
      </c>
      <c r="F4" s="4">
        <v>1950</v>
      </c>
      <c r="G4" s="4">
        <v>1950</v>
      </c>
      <c r="H4" s="4">
        <v>1950</v>
      </c>
      <c r="I4" s="4">
        <v>1950</v>
      </c>
      <c r="J4" s="4">
        <v>1950</v>
      </c>
      <c r="K4" s="4">
        <v>1950</v>
      </c>
      <c r="L4" s="4">
        <v>1950</v>
      </c>
      <c r="M4" s="4">
        <v>1950</v>
      </c>
      <c r="N4" s="5">
        <f t="shared" si="0"/>
        <v>23400</v>
      </c>
    </row>
    <row r="5" spans="1:14" ht="18" customHeight="1" x14ac:dyDescent="0.15">
      <c r="A5" t="s">
        <v>29</v>
      </c>
      <c r="B5" s="4"/>
      <c r="C5" s="4"/>
      <c r="D5" s="4"/>
      <c r="E5" s="4">
        <v>1462.5</v>
      </c>
      <c r="F5" s="4">
        <v>1462.5</v>
      </c>
      <c r="G5" s="4">
        <v>1462.5</v>
      </c>
      <c r="H5" s="4">
        <v>1462.5</v>
      </c>
      <c r="I5" s="4">
        <v>1462.5</v>
      </c>
      <c r="J5" s="4">
        <v>1462.5</v>
      </c>
      <c r="K5" s="4">
        <v>1462.5</v>
      </c>
      <c r="L5" s="4">
        <v>1462.5</v>
      </c>
      <c r="M5" s="4">
        <v>1462.5</v>
      </c>
      <c r="N5" s="5">
        <f t="shared" si="0"/>
        <v>13162.5</v>
      </c>
    </row>
    <row r="6" spans="1:14" ht="18" customHeight="1" x14ac:dyDescent="0.15">
      <c r="A6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14" ht="18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</row>
    <row r="8" spans="1:14" ht="18" customHeight="1" x14ac:dyDescent="0.15">
      <c r="A8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</row>
    <row r="9" spans="1:14" ht="18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</row>
    <row r="10" spans="1:14" ht="18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14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</row>
    <row r="12" spans="1:14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14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0</v>
      </c>
    </row>
    <row r="14" spans="1:14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0</v>
      </c>
    </row>
    <row r="15" spans="1:14" ht="18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0</v>
      </c>
    </row>
    <row r="16" spans="1:14" ht="18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0</v>
      </c>
    </row>
    <row r="17" spans="1:14" ht="18" customHeight="1" x14ac:dyDescent="0.15">
      <c r="A17" s="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>
        <f t="shared" si="0"/>
        <v>0</v>
      </c>
    </row>
    <row r="18" spans="1:14" ht="17" customHeight="1" x14ac:dyDescent="0.15">
      <c r="A18" s="1" t="s">
        <v>12</v>
      </c>
      <c r="B18" s="5">
        <f>SUM(B2:B17)</f>
        <v>7575</v>
      </c>
      <c r="C18" s="5">
        <f t="shared" ref="C18:N18" si="1">SUM(C2:C17)</f>
        <v>7575</v>
      </c>
      <c r="D18" s="5">
        <f t="shared" si="1"/>
        <v>7575</v>
      </c>
      <c r="E18" s="5">
        <f t="shared" si="1"/>
        <v>9037.5</v>
      </c>
      <c r="F18" s="5">
        <f t="shared" si="1"/>
        <v>9037.5</v>
      </c>
      <c r="G18" s="5">
        <f t="shared" si="1"/>
        <v>9037.5</v>
      </c>
      <c r="H18" s="5">
        <f t="shared" si="1"/>
        <v>9037.5</v>
      </c>
      <c r="I18" s="5">
        <f t="shared" si="1"/>
        <v>9037.5</v>
      </c>
      <c r="J18" s="5">
        <f t="shared" si="1"/>
        <v>9037.5</v>
      </c>
      <c r="K18" s="5">
        <f t="shared" si="1"/>
        <v>9037.5</v>
      </c>
      <c r="L18" s="5">
        <f t="shared" si="1"/>
        <v>9037.5</v>
      </c>
      <c r="M18" s="5">
        <f t="shared" si="1"/>
        <v>9037.5</v>
      </c>
      <c r="N18" s="5">
        <f t="shared" si="1"/>
        <v>104062.5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2" sqref="A2"/>
    </sheetView>
  </sheetViews>
  <sheetFormatPr baseColWidth="10" defaultRowHeight="20" customHeight="1" x14ac:dyDescent="0.15"/>
  <cols>
    <col min="1" max="1" width="83.1640625" customWidth="1"/>
    <col min="2" max="2" width="81.6640625" customWidth="1"/>
  </cols>
  <sheetData>
    <row r="1" spans="1:2" ht="20" customHeight="1" x14ac:dyDescent="0.15">
      <c r="A1" s="1" t="s">
        <v>42</v>
      </c>
      <c r="B1" s="1" t="s">
        <v>43</v>
      </c>
    </row>
    <row r="2" spans="1:2" ht="20" customHeight="1" x14ac:dyDescent="0.15">
      <c r="A2" t="s">
        <v>54</v>
      </c>
    </row>
    <row r="3" spans="1:2" ht="20" customHeight="1" x14ac:dyDescent="0.15">
      <c r="A3" t="s">
        <v>55</v>
      </c>
    </row>
    <row r="4" spans="1:2" ht="20" customHeight="1" x14ac:dyDescent="0.15">
      <c r="A4" t="s">
        <v>56</v>
      </c>
    </row>
    <row r="5" spans="1:2" ht="20" customHeight="1" x14ac:dyDescent="0.15">
      <c r="A5" t="s">
        <v>57</v>
      </c>
    </row>
    <row r="6" spans="1:2" ht="20" customHeight="1" x14ac:dyDescent="0.15">
      <c r="A6" t="s">
        <v>58</v>
      </c>
    </row>
    <row r="7" spans="1:2" ht="20" customHeight="1" x14ac:dyDescent="0.15">
      <c r="A7" t="s">
        <v>44</v>
      </c>
    </row>
    <row r="8" spans="1:2" ht="20" customHeight="1" x14ac:dyDescent="0.15">
      <c r="A8" t="s">
        <v>45</v>
      </c>
    </row>
    <row r="9" spans="1:2" ht="20" customHeight="1" x14ac:dyDescent="0.15">
      <c r="A9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DF36-E769-5A46-B93D-D590A1F01676}">
  <dimension ref="A1:F39"/>
  <sheetViews>
    <sheetView zoomScale="126" workbookViewId="0">
      <selection activeCell="B35" sqref="B35"/>
    </sheetView>
  </sheetViews>
  <sheetFormatPr baseColWidth="10" defaultRowHeight="24" customHeight="1" x14ac:dyDescent="0.2"/>
  <cols>
    <col min="1" max="1" width="39.6640625" style="17" customWidth="1"/>
    <col min="2" max="2" width="22" style="16" customWidth="1"/>
    <col min="3" max="6" width="19.33203125" style="16" customWidth="1"/>
    <col min="7" max="16384" width="10.83203125" style="17"/>
  </cols>
  <sheetData>
    <row r="1" spans="1:6" ht="24" customHeight="1" x14ac:dyDescent="0.2">
      <c r="A1" s="13" t="s">
        <v>60</v>
      </c>
      <c r="D1" s="14"/>
      <c r="E1" s="14"/>
      <c r="F1" s="14"/>
    </row>
    <row r="2" spans="1:6" ht="24" customHeight="1" x14ac:dyDescent="0.2">
      <c r="A2" s="18" t="s">
        <v>61</v>
      </c>
      <c r="B2" s="15">
        <v>18341.240000000002</v>
      </c>
      <c r="C2" s="14">
        <f>B39</f>
        <v>63255.990000000005</v>
      </c>
      <c r="D2" s="14">
        <f>C39</f>
        <v>55070.740000000005</v>
      </c>
      <c r="E2" s="14">
        <f>D39</f>
        <v>51985.490000000005</v>
      </c>
      <c r="F2" s="14">
        <f>E39</f>
        <v>61873.3</v>
      </c>
    </row>
    <row r="3" spans="1:6" ht="24" customHeight="1" x14ac:dyDescent="0.2"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</row>
    <row r="4" spans="1:6" ht="24" customHeight="1" x14ac:dyDescent="0.2">
      <c r="A4" s="13" t="s">
        <v>13</v>
      </c>
    </row>
    <row r="5" spans="1:6" ht="24" customHeight="1" x14ac:dyDescent="0.2">
      <c r="A5" s="17" t="s">
        <v>14</v>
      </c>
      <c r="B5" s="25">
        <v>25000</v>
      </c>
      <c r="C5" s="25">
        <v>10000</v>
      </c>
      <c r="D5" s="25">
        <v>10000</v>
      </c>
      <c r="E5" s="25">
        <v>10000</v>
      </c>
      <c r="F5" s="25"/>
    </row>
    <row r="6" spans="1:6" ht="24" customHeight="1" x14ac:dyDescent="0.2">
      <c r="A6" s="17" t="s">
        <v>66</v>
      </c>
      <c r="B6" s="25">
        <v>2500</v>
      </c>
      <c r="C6" s="25">
        <v>2500</v>
      </c>
      <c r="D6" s="25">
        <v>2500</v>
      </c>
      <c r="E6" s="25">
        <v>2500</v>
      </c>
      <c r="F6" s="25">
        <v>2500</v>
      </c>
    </row>
    <row r="7" spans="1:6" ht="24" customHeight="1" x14ac:dyDescent="0.2">
      <c r="A7" s="17" t="s">
        <v>65</v>
      </c>
      <c r="B7" s="25"/>
      <c r="C7" s="25"/>
      <c r="D7" s="25">
        <v>1000</v>
      </c>
      <c r="E7" s="25"/>
      <c r="F7" s="25"/>
    </row>
    <row r="8" spans="1:6" ht="24" customHeight="1" x14ac:dyDescent="0.2">
      <c r="A8" s="17" t="s">
        <v>20</v>
      </c>
      <c r="B8" s="25">
        <v>60000</v>
      </c>
      <c r="C8" s="25"/>
      <c r="D8" s="25"/>
      <c r="E8" s="25"/>
      <c r="F8" s="25"/>
    </row>
    <row r="9" spans="1:6" ht="24" customHeight="1" x14ac:dyDescent="0.2">
      <c r="A9" s="17" t="s">
        <v>21</v>
      </c>
      <c r="B9" s="25"/>
      <c r="C9" s="25"/>
      <c r="D9" s="25">
        <v>5000</v>
      </c>
      <c r="E9" s="25"/>
      <c r="F9" s="25"/>
    </row>
    <row r="10" spans="1:6" ht="24" customHeight="1" x14ac:dyDescent="0.2">
      <c r="A10" s="17" t="s">
        <v>67</v>
      </c>
      <c r="B10" s="25"/>
      <c r="C10" s="25"/>
      <c r="D10" s="25"/>
      <c r="E10" s="25"/>
      <c r="F10" s="25">
        <v>4000</v>
      </c>
    </row>
    <row r="11" spans="1:6" ht="24" customHeight="1" x14ac:dyDescent="0.2">
      <c r="A11" s="17" t="s">
        <v>22</v>
      </c>
      <c r="B11" s="25"/>
      <c r="C11" s="25"/>
      <c r="D11" s="25"/>
      <c r="E11" s="25">
        <v>20000</v>
      </c>
      <c r="F11" s="25"/>
    </row>
    <row r="12" spans="1:6" ht="24" customHeight="1" x14ac:dyDescent="0.2">
      <c r="A12" s="17" t="s">
        <v>24</v>
      </c>
      <c r="B12" s="25"/>
      <c r="C12" s="25"/>
      <c r="D12" s="25"/>
      <c r="E12" s="25"/>
      <c r="F12" s="25"/>
    </row>
    <row r="13" spans="1:6" ht="24" customHeight="1" x14ac:dyDescent="0.2">
      <c r="A13" s="19" t="s">
        <v>15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</row>
    <row r="14" spans="1:6" ht="24" customHeight="1" x14ac:dyDescent="0.2">
      <c r="A14" s="13" t="s">
        <v>62</v>
      </c>
      <c r="B14" s="27">
        <f>SUM(B5:B13)</f>
        <v>87501</v>
      </c>
      <c r="C14" s="14">
        <f>SUM(C5:C13)</f>
        <v>12501</v>
      </c>
      <c r="D14" s="14">
        <f>SUM(D5:D13)</f>
        <v>18501</v>
      </c>
      <c r="E14" s="14">
        <f>SUM(E5:E13)</f>
        <v>32501</v>
      </c>
      <c r="F14" s="14">
        <f>SUM(F5:F13)</f>
        <v>6501</v>
      </c>
    </row>
    <row r="16" spans="1:6" ht="24" customHeight="1" x14ac:dyDescent="0.2">
      <c r="A16" s="13" t="s">
        <v>16</v>
      </c>
    </row>
    <row r="17" spans="1:6" ht="24" customHeight="1" x14ac:dyDescent="0.2">
      <c r="A17" s="20" t="s">
        <v>46</v>
      </c>
      <c r="B17" s="24"/>
      <c r="C17" s="24"/>
      <c r="D17" s="24"/>
      <c r="E17" s="24"/>
      <c r="F17" s="24"/>
    </row>
    <row r="18" spans="1:6" ht="24" customHeight="1" x14ac:dyDescent="0.2">
      <c r="A18" s="17" t="s">
        <v>52</v>
      </c>
      <c r="B18" s="25">
        <v>9037.5</v>
      </c>
      <c r="C18" s="25">
        <v>9037.5</v>
      </c>
      <c r="D18" s="25">
        <v>9037.5</v>
      </c>
      <c r="E18" s="25">
        <v>9037.5</v>
      </c>
      <c r="F18" s="25">
        <v>9037.5</v>
      </c>
    </row>
    <row r="19" spans="1:6" ht="24" customHeight="1" x14ac:dyDescent="0.2">
      <c r="A19" s="17" t="s">
        <v>53</v>
      </c>
      <c r="B19" s="25">
        <v>2700</v>
      </c>
      <c r="C19" s="25">
        <v>2700</v>
      </c>
      <c r="D19" s="25">
        <v>2700</v>
      </c>
      <c r="E19" s="25">
        <v>4333</v>
      </c>
      <c r="F19" s="25">
        <v>4333</v>
      </c>
    </row>
    <row r="20" spans="1:6" ht="24" customHeight="1" x14ac:dyDescent="0.2">
      <c r="A20" s="17" t="s">
        <v>17</v>
      </c>
      <c r="B20" s="25">
        <v>2112.75</v>
      </c>
      <c r="C20" s="25">
        <v>2112.75</v>
      </c>
      <c r="D20" s="25">
        <v>2112.75</v>
      </c>
      <c r="E20" s="25">
        <v>2406.69</v>
      </c>
      <c r="F20" s="25">
        <v>2406.69</v>
      </c>
    </row>
    <row r="21" spans="1:6" ht="24" customHeight="1" x14ac:dyDescent="0.2">
      <c r="A21" s="17" t="s">
        <v>37</v>
      </c>
      <c r="B21" s="25">
        <v>1130</v>
      </c>
      <c r="C21" s="25">
        <v>1130</v>
      </c>
      <c r="D21" s="25">
        <v>1130</v>
      </c>
      <c r="E21" s="25">
        <v>1130</v>
      </c>
      <c r="F21" s="25">
        <v>1130</v>
      </c>
    </row>
    <row r="22" spans="1:6" ht="24" customHeight="1" x14ac:dyDescent="0.2">
      <c r="A22" s="17" t="s">
        <v>34</v>
      </c>
      <c r="B22" s="25">
        <v>1300</v>
      </c>
      <c r="C22" s="25">
        <v>1300</v>
      </c>
      <c r="D22" s="25">
        <v>1300</v>
      </c>
      <c r="E22" s="25">
        <v>1300</v>
      </c>
      <c r="F22" s="25">
        <v>1300</v>
      </c>
    </row>
    <row r="23" spans="1:6" ht="24" customHeight="1" x14ac:dyDescent="0.2">
      <c r="A23" s="17" t="s">
        <v>18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</row>
    <row r="24" spans="1:6" ht="24" customHeight="1" x14ac:dyDescent="0.2">
      <c r="A24" s="18" t="s">
        <v>47</v>
      </c>
      <c r="B24" s="25"/>
      <c r="C24" s="25"/>
      <c r="D24" s="25"/>
      <c r="E24" s="25"/>
      <c r="F24" s="25"/>
    </row>
    <row r="25" spans="1:6" ht="24" customHeight="1" x14ac:dyDescent="0.2">
      <c r="A25" s="21" t="s">
        <v>35</v>
      </c>
      <c r="B25" s="25">
        <v>900</v>
      </c>
      <c r="C25" s="25">
        <v>900</v>
      </c>
      <c r="D25" s="25">
        <v>900</v>
      </c>
      <c r="E25" s="25">
        <v>900</v>
      </c>
      <c r="F25" s="25">
        <v>900</v>
      </c>
    </row>
    <row r="26" spans="1:6" ht="24" customHeight="1" x14ac:dyDescent="0.2">
      <c r="A26" s="18" t="s">
        <v>48</v>
      </c>
      <c r="B26" s="28"/>
      <c r="C26" s="28"/>
      <c r="D26" s="28"/>
      <c r="E26" s="28"/>
      <c r="F26" s="28"/>
    </row>
    <row r="27" spans="1:6" ht="24" customHeight="1" x14ac:dyDescent="0.2">
      <c r="A27" s="17" t="s">
        <v>23</v>
      </c>
      <c r="B27" s="25">
        <v>20000</v>
      </c>
      <c r="C27" s="25">
        <v>100</v>
      </c>
      <c r="D27" s="25">
        <v>1000</v>
      </c>
      <c r="E27" s="25">
        <v>100</v>
      </c>
      <c r="F27" s="25">
        <v>500</v>
      </c>
    </row>
    <row r="28" spans="1:6" ht="24" customHeight="1" x14ac:dyDescent="0.2">
      <c r="A28" s="17" t="s">
        <v>33</v>
      </c>
      <c r="B28" s="25">
        <v>50</v>
      </c>
      <c r="C28" s="25">
        <v>50</v>
      </c>
      <c r="D28" s="25">
        <v>50</v>
      </c>
      <c r="E28" s="25">
        <v>50</v>
      </c>
      <c r="F28" s="25">
        <v>50</v>
      </c>
    </row>
    <row r="29" spans="1:6" ht="24" customHeight="1" x14ac:dyDescent="0.2">
      <c r="A29" s="17" t="s">
        <v>36</v>
      </c>
      <c r="B29" s="25">
        <v>100</v>
      </c>
      <c r="C29" s="25">
        <v>100</v>
      </c>
      <c r="D29" s="25">
        <v>100</v>
      </c>
      <c r="E29" s="25">
        <v>100</v>
      </c>
      <c r="F29" s="25">
        <v>100</v>
      </c>
    </row>
    <row r="30" spans="1:6" ht="24" customHeight="1" x14ac:dyDescent="0.2">
      <c r="A30" s="17" t="s">
        <v>32</v>
      </c>
      <c r="B30" s="25">
        <v>3106</v>
      </c>
      <c r="C30" s="25">
        <v>3106</v>
      </c>
      <c r="D30" s="25">
        <v>3106</v>
      </c>
      <c r="E30" s="25">
        <v>3106</v>
      </c>
      <c r="F30" s="25">
        <v>3106</v>
      </c>
    </row>
    <row r="31" spans="1:6" ht="24" customHeight="1" x14ac:dyDescent="0.2">
      <c r="A31" s="17" t="s">
        <v>38</v>
      </c>
      <c r="B31" s="25">
        <v>50</v>
      </c>
      <c r="C31" s="25">
        <v>50</v>
      </c>
      <c r="D31" s="25">
        <v>50</v>
      </c>
      <c r="E31" s="25">
        <v>50</v>
      </c>
      <c r="F31" s="25">
        <v>50</v>
      </c>
    </row>
    <row r="32" spans="1:6" ht="24" customHeight="1" x14ac:dyDescent="0.2">
      <c r="A32" s="17" t="s">
        <v>39</v>
      </c>
      <c r="B32" s="25">
        <v>50</v>
      </c>
      <c r="C32" s="25">
        <v>50</v>
      </c>
      <c r="D32" s="25">
        <v>50</v>
      </c>
      <c r="E32" s="25">
        <v>50</v>
      </c>
      <c r="F32" s="25">
        <v>50</v>
      </c>
    </row>
    <row r="33" spans="1:6" ht="24" customHeight="1" x14ac:dyDescent="0.2">
      <c r="A33" s="17" t="s">
        <v>51</v>
      </c>
      <c r="B33" s="25">
        <v>50</v>
      </c>
      <c r="C33" s="25">
        <v>50</v>
      </c>
      <c r="D33" s="25">
        <v>50</v>
      </c>
      <c r="E33" s="25">
        <v>50</v>
      </c>
      <c r="F33" s="25">
        <v>50</v>
      </c>
    </row>
    <row r="34" spans="1:6" ht="24" customHeight="1" x14ac:dyDescent="0.2">
      <c r="A34" s="17" t="s">
        <v>40</v>
      </c>
      <c r="B34" s="25">
        <v>1500</v>
      </c>
      <c r="C34" s="25"/>
      <c r="D34" s="25"/>
      <c r="E34" s="25"/>
      <c r="F34" s="25"/>
    </row>
    <row r="35" spans="1:6" ht="24" customHeight="1" x14ac:dyDescent="0.2">
      <c r="A35" s="17" t="s">
        <v>41</v>
      </c>
      <c r="B35" s="25">
        <v>500</v>
      </c>
      <c r="C35" s="25"/>
      <c r="D35" s="25"/>
      <c r="E35" s="25"/>
      <c r="F35" s="25"/>
    </row>
    <row r="36" spans="1:6" ht="24" customHeight="1" x14ac:dyDescent="0.2">
      <c r="A36" s="19" t="s">
        <v>49</v>
      </c>
      <c r="B36" s="23"/>
      <c r="C36" s="23"/>
      <c r="D36" s="23"/>
      <c r="E36" s="23"/>
      <c r="F36" s="23"/>
    </row>
    <row r="37" spans="1:6" ht="24" customHeight="1" x14ac:dyDescent="0.2">
      <c r="A37" s="14" t="s">
        <v>63</v>
      </c>
      <c r="B37" s="14">
        <f>SUM(B17:B36)</f>
        <v>42586.25</v>
      </c>
      <c r="C37" s="14">
        <f>SUM(C18:C36)</f>
        <v>20686.25</v>
      </c>
      <c r="D37" s="14">
        <f>SUM(D18:D36)</f>
        <v>21586.25</v>
      </c>
      <c r="E37" s="14">
        <f>SUM(E18:E36)</f>
        <v>22613.190000000002</v>
      </c>
      <c r="F37" s="14">
        <f>SUM(F18:F36)</f>
        <v>23013.190000000002</v>
      </c>
    </row>
    <row r="39" spans="1:6" ht="24" customHeight="1" x14ac:dyDescent="0.2">
      <c r="A39" s="14" t="s">
        <v>64</v>
      </c>
      <c r="B39" s="16">
        <f>B2+B14-B37</f>
        <v>63255.990000000005</v>
      </c>
      <c r="C39" s="16">
        <f>C2+C14-C37</f>
        <v>55070.740000000005</v>
      </c>
      <c r="D39" s="16">
        <f>D2+D14-D37</f>
        <v>51985.490000000005</v>
      </c>
      <c r="E39" s="16">
        <f>E2+E14-E37</f>
        <v>61873.3</v>
      </c>
      <c r="F39" s="22">
        <f>F2+F14-F37</f>
        <v>45361.11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Short Term Cash Flow Blank</vt:lpstr>
      <vt:lpstr>Pre-filled Cash Flow</vt:lpstr>
      <vt:lpstr>Annual Budget</vt:lpstr>
      <vt:lpstr>Staff Worksheet</vt:lpstr>
      <vt:lpstr>Assumptions</vt:lpstr>
      <vt:lpstr>Short Term Cash Flow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Hanberg</dc:creator>
  <cp:lastModifiedBy>Erik Hanberg</cp:lastModifiedBy>
  <cp:lastPrinted>2017-03-10T19:04:07Z</cp:lastPrinted>
  <dcterms:created xsi:type="dcterms:W3CDTF">2009-09-02T02:11:42Z</dcterms:created>
  <dcterms:modified xsi:type="dcterms:W3CDTF">2020-04-20T01:49:34Z</dcterms:modified>
</cp:coreProperties>
</file>